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activeTab="0"/>
  </bookViews>
  <sheets>
    <sheet name="szkoły wyższe " sheetId="1" r:id="rId1"/>
    <sheet name="Legenda" sheetId="2" state="hidden" r:id="rId2"/>
    <sheet name="szkoły wyższe wer. skrócona" sheetId="3" r:id="rId3"/>
  </sheets>
  <definedNames>
    <definedName name="_xlnm._FilterDatabase" localSheetId="0" hidden="1">'szkoły wyższe '!$AG$30:$AG$33</definedName>
    <definedName name="_xlnm.Print_Area" localSheetId="0">'szkoły wyższe '!$A$1:$Q$36</definedName>
    <definedName name="_xlnm.Print_Area" localSheetId="2">'szkoły wyższe wer. skrócona'!$A$1:$H$34</definedName>
    <definedName name="ponowne_stwierdzenie_nieprawidłowości_w_placówce">'szkoły wyższe '!$AG$30:$AG$33</definedName>
    <definedName name="ponowne_stwierdzenie_nieprawidłowości_w_placówce__sytuacja_majątkowa_osoby_karanej__skala_obszar_występowania_nieprawidłowości" localSheetId="0">'szkoły wyższe '!$AG$30:$AG$33</definedName>
  </definedNames>
  <calcPr fullCalcOnLoad="1"/>
</workbook>
</file>

<file path=xl/sharedStrings.xml><?xml version="1.0" encoding="utf-8"?>
<sst xmlns="http://schemas.openxmlformats.org/spreadsheetml/2006/main" count="531" uniqueCount="142">
  <si>
    <r>
      <t xml:space="preserve">Ustawa z dnia 9 listopada 1995 r. o ochronie zdrowia przed następstwami używania tytoniu i wyrobów tytoniowych. (Dz.U.2015 poz. 298.)                                                            art.5.1 </t>
    </r>
    <r>
      <rPr>
        <i/>
        <sz val="10"/>
        <rFont val="Arial"/>
        <family val="2"/>
      </rPr>
      <t xml:space="preserve">Zabrania się palenia wyrobów tytoniowych, z zastrzeżeniem art. 5a: 1) na terenie przedsiębiorstw podmiotów leczniczych i w pomieszczeniach innych obiektów, w których są udzielane świadczenia zdrowotne, 2) na terenie jednostek organizacyjnych systemu oświaty, o których mowa w przepisach o systemie oświaty, oraz jednostek organizacyjnych pomocy społecznej, o których mowa w przepisach o pomocy społecznej,3) na terenie uczelni, 4) w pomieszczeniach zakładów pracy innych niż wymienione w pkt 1 i 2, 5) w pomieszczeniach obiektów kultury i wypoczynku do użytku publicznego,6) w lokalach gastronomiczno-rozrywkowych, 7) w środkach pasażerskiego transportu publicznego oraz w obiektach służących obsłudze podróżnych, 8) na przystankach komunikacji publicznej, 9) w pomieszczeniach obiektów sportowych, 10) w ogólnodostępnych miejscach przeznaczonych do zabaw dzieci, 11) w innych pomieszczeniach dostępnych do użytku publicznego.
</t>
    </r>
  </si>
  <si>
    <r>
      <t xml:space="preserve">Ustawa z dnia 9 listopada 1995 r. o ochronie zdrowia przed następstwami używania tytoniu i wyrobów tytoniowych. (Dz.U.2015 poz. 298.)              </t>
    </r>
    <r>
      <rPr>
        <sz val="10"/>
        <rFont val="Arial"/>
        <family val="2"/>
      </rPr>
      <t>art. 5.1a Właściciel lub zarządzający obiektem lub środkiem transportu, w którym obowiązuje zakaz palenia wyrobów tytoniowych, umieści w widocznych miejscach odpowiednie oznaczenia słowne i graficzne informujące o zakazie palenia wyrobów tytoniowych na danym terenie lub środku transportu, zwane dalej „informacją o zakazie palenia tytoniu”.</t>
    </r>
  </si>
  <si>
    <t>Zakres kontroli / Elementy podelgające kontroli</t>
  </si>
  <si>
    <t>Nieprawidłowości</t>
  </si>
  <si>
    <t>Nieprawidłowość (szczegółowy opis/ miejsce wystąpienia nieprawidłowości, a tam gdzie stwierdzono zagrożenie zdrowotne opisać na czym polega)</t>
  </si>
  <si>
    <t xml:space="preserve">Wymagane działania </t>
  </si>
  <si>
    <t>Podstawy prawne</t>
  </si>
  <si>
    <t>Mandat [kwota wyjściowa]</t>
  </si>
  <si>
    <t>Czynniki zwiększające kwotę</t>
  </si>
  <si>
    <t>Czynniki zmniejszające kwotę</t>
  </si>
  <si>
    <t>Wysokość nałożonego mandatu (od 50 do 100 pln)</t>
  </si>
  <si>
    <t>Działania podmiotu podjęte w trakcie kontroli [opis]</t>
  </si>
  <si>
    <t>Ocena zagrożenia
z uwzględnieniem działań podmiotu</t>
  </si>
  <si>
    <t>Ostatecznie działania które należy podjąć</t>
  </si>
  <si>
    <t>Wyposażenie techniczne budynku</t>
  </si>
  <si>
    <t>brak bieżącej ciepłej wody</t>
  </si>
  <si>
    <t>Tak</t>
  </si>
  <si>
    <t>Niskie</t>
  </si>
  <si>
    <t>nie dotyczy</t>
  </si>
  <si>
    <t>B</t>
  </si>
  <si>
    <t>brak bieżącej zimnej wody</t>
  </si>
  <si>
    <t>Budynek</t>
  </si>
  <si>
    <t>poziom podłogi w pomieszczeniach przeznaczonych na pobyt ludzi nie  znajduje się co najmniej 30 cm powyżej terenu urządzonego wokół budynku</t>
  </si>
  <si>
    <t xml:space="preserve">sufity, ściany, podłogi, posadzki w złym stanie technicznym stwarzające zargożenie zdrowotne, w tym również z pkt. widzenia warunków higienicznych </t>
  </si>
  <si>
    <t>pomieszczenia nie  spełniają wymagań w zakresie wysokości</t>
  </si>
  <si>
    <t xml:space="preserve">zniszczona stolarka okienna, drzwiowa (np. skorodowane, stwarzające zagrożenie słuczeniem/wypadnięciem)   </t>
  </si>
  <si>
    <t>Mikroklimat pomieszczeń</t>
  </si>
  <si>
    <t xml:space="preserve"> brak jest zapewnionej w pomieszczeniach  wentylacji grawitacyjnej lub mechanicznej</t>
  </si>
  <si>
    <t>wentylacja mechaniczna nie jest   zapewniona w ustępach ogólnodostępnych z ilością kabin większą niż jedna lub nie posiadających okien</t>
  </si>
  <si>
    <t xml:space="preserve">mniej niż 50% powierzchni okien ma konstrukcję umożliwiającą otwieranie (wymaganie nie dotyczy pomieszczeń w których zapewniono wentylację mechaniczną lub klimatyzację) </t>
  </si>
  <si>
    <t>N</t>
  </si>
  <si>
    <t xml:space="preserve">nieprawidłowa temperatura pomieszczeń </t>
  </si>
  <si>
    <t xml:space="preserve">oświetlenie sztuczne nie jest  zapewnione we wszystkich pomieszczeniach </t>
  </si>
  <si>
    <t>punkty świetlne  nie są zaopatrzone w osłony</t>
  </si>
  <si>
    <t xml:space="preserve">brak przeprowadzonych pomiarów natężenia oświetlenia sztucznego </t>
  </si>
  <si>
    <t>P</t>
  </si>
  <si>
    <t>Sale wykładowe/ćwiczeniowe / seminaryjne:</t>
  </si>
  <si>
    <t>sprzęt, urządzenia i meble nie spełniają wymagań bezpieczeństwa</t>
  </si>
  <si>
    <t xml:space="preserve">studentom korzystającym z pracowni, laboratoriów  nie udostępniono instrukcji bhp </t>
  </si>
  <si>
    <t>studentów nie  zapoznano z zasadami i przepisami bhp</t>
  </si>
  <si>
    <t>maszyny i urządzenia nie posiadają zabezpieczenia chroniącego przed urazami, działaniem niebezpiecznych substancji chemicznych, porażeniem prądem elektrycznym, nadmiernym hałasem, szkodliwymi wstrząsami, działaniem wibracji lub promieniowaniem oraz szkodliwym lub niebezpiecznym działaniem innych czynników środowiska pracy</t>
  </si>
  <si>
    <t xml:space="preserve">niesprawne, uszkodzone urządzenia techniczne nie są  oznaczone w sposób wyraźny oraz zabezpieczone przed uruchomieniem </t>
  </si>
  <si>
    <t>studenci  nie są wyposażeni w środki ochrony indywidualnej, odzież i obuwie robocze</t>
  </si>
  <si>
    <t xml:space="preserve">laboratoria, pracownie wyposażane w maszyny i inne urządzenia techniczne  nie spełniają wymagań określonych w przepisach dotyczących oceny zgodności. </t>
  </si>
  <si>
    <t xml:space="preserve">Pomieszczenia sanitarne: </t>
  </si>
  <si>
    <t xml:space="preserve">pomieszczenia i wyposażenie w złym stanie technicznym i higienicznym stwarzające zargożenie zdrowotne, w tym również z pkt. widzenia warunków higienicznych </t>
  </si>
  <si>
    <t>Średnie</t>
  </si>
  <si>
    <t>zakres naruszenia</t>
  </si>
  <si>
    <t>Sytuacja materialna osoby karanej</t>
  </si>
  <si>
    <t>ściany niezmywalne i nieodporne na działanie wilgoci</t>
  </si>
  <si>
    <t>posadzki niezmywalne, nasiąkliwe, śliskie</t>
  </si>
  <si>
    <t>Pomieszczenia porządkowe:</t>
  </si>
  <si>
    <t xml:space="preserve"> nieprawidłowe przechowywanie środków czystościowych, dezynfekujących oraz sprzętu porządkowego </t>
  </si>
  <si>
    <t>system pierwszej pomocy</t>
  </si>
  <si>
    <t xml:space="preserve"> brak w obiekcie co najmniej jednej przenośnej apteczki, wyposażonej w podstawowe środki opatrunkowe oraz instrukcji udzielania pierwszej pomocy </t>
  </si>
  <si>
    <t xml:space="preserve">Teren szkoły wyższej:  </t>
  </si>
  <si>
    <t>nawierzchnia dróg, przejść stwarzają zagrożenie  (np. uszkodzone, nierówne, stwarzające zagrożenie wypadku)</t>
  </si>
  <si>
    <t>ponowne stwierdzenie nieprawidłowości w placówce, sytuacja majątkowa osoby karanej, skala/obszar występowania nieprawidłowości</t>
  </si>
  <si>
    <t>Gromadzenie odpadów stałych:</t>
  </si>
  <si>
    <t xml:space="preserve">miejsce gromadzenia odpadów nie jest oddalone co najmniej 10 m od okien i drzwi budynku oraz co najmniej 3 m od granicy z sąsiednią działką </t>
  </si>
  <si>
    <t>miejsce i w/w urządzenia w złym stanie sanitarno-higienicznym i technicznym powodujące zagrożenie zdrowotne i/lub higieniczne</t>
  </si>
  <si>
    <t>Stan sanitarno-higieniczny otoczenia oraz pomieszczeń:</t>
  </si>
  <si>
    <t>otoczenie oraz wszystkie pomieszczenia uczelni  nie są utrzymane w czystości i porządku</t>
  </si>
  <si>
    <t>przestrzeganie zakazu palenia tytoniu w placówce</t>
  </si>
  <si>
    <t>zakaz palenia wyrobów tytoniowych nie jest przestrzegany przez personel</t>
  </si>
  <si>
    <t>brak oznaczeń słownych i graficznych informujących o zakazie palenia wyrobów tytoniowych</t>
  </si>
  <si>
    <t>dokumentacja do celów sanitarno-epidemiologicznych</t>
  </si>
  <si>
    <t>brak dokumentacji do celów sanitarno-epidemiologicznych personelu</t>
  </si>
  <si>
    <t xml:space="preserve">aktualnie brak, rozporzadzenie Ministra Zdrowia w trakcie uzgodnień </t>
  </si>
  <si>
    <t>Nie</t>
  </si>
  <si>
    <t>Nie dotyczy</t>
  </si>
  <si>
    <t>Zagrożenie</t>
  </si>
  <si>
    <t>Wysokie</t>
  </si>
  <si>
    <t>stwierdzone uchybienie narusza obowiązujące przepisy stanowi poważną nieprawodłowość</t>
  </si>
  <si>
    <t>stwierdzone uchybienia narusza obwowiązujące przepisy stanowi istotną nieprawidłowość</t>
  </si>
  <si>
    <t>stwierdzone uchybienie narusza obowiązujace przepisy brak bezpośredniego zagrożenia</t>
  </si>
  <si>
    <t>Prawdopodobieństwo</t>
  </si>
  <si>
    <t>Duże</t>
  </si>
  <si>
    <t xml:space="preserve">Miejsce, rodzaj, skala nieprawidłowości ma duży i bezpośredni wpływ na bezpieczeństwo konsumenta </t>
  </si>
  <si>
    <t xml:space="preserve">Umiarkowane </t>
  </si>
  <si>
    <t xml:space="preserve">Miejsce, rodzaj, skala nieprawidłowości ma umiarkowany wpływ na bezpieczeństwo konsumenta </t>
  </si>
  <si>
    <t>Małe</t>
  </si>
  <si>
    <t>Mała istotność uchybienia</t>
  </si>
  <si>
    <t>Ocena z uwzględnieniem działań przedsiębiorcy</t>
  </si>
  <si>
    <t>Prawidłowe</t>
  </si>
  <si>
    <t>Podjęte działania adekwatne do zagrożenia</t>
  </si>
  <si>
    <t>Brak</t>
  </si>
  <si>
    <t>Brak działań lub podjęte działania są niewystarczające</t>
  </si>
  <si>
    <t>Negatywane</t>
  </si>
  <si>
    <t>Dotychczasowa ocena wspólpracy podmiotu z PIS negatywna</t>
  </si>
  <si>
    <t>D (Duże)</t>
  </si>
  <si>
    <t>U (umiarkowane)</t>
  </si>
  <si>
    <t>M (Małe)</t>
  </si>
  <si>
    <t>W (wysokie)</t>
  </si>
  <si>
    <t>W/N</t>
  </si>
  <si>
    <r>
      <t>W/Ś</t>
    </r>
    <r>
      <rPr>
        <b/>
        <sz val="10"/>
        <color indexed="9"/>
        <rFont val="Tahoma"/>
        <family val="2"/>
      </rPr>
      <t xml:space="preserve"> </t>
    </r>
  </si>
  <si>
    <t>W/W</t>
  </si>
  <si>
    <t>Ś (średnie)</t>
  </si>
  <si>
    <t>Ś/N</t>
  </si>
  <si>
    <t>Ś/Ś</t>
  </si>
  <si>
    <t>Ś/W</t>
  </si>
  <si>
    <t>N (niskie)</t>
  </si>
  <si>
    <t>N/N</t>
  </si>
  <si>
    <t>N/Ś</t>
  </si>
  <si>
    <t>N/W</t>
  </si>
  <si>
    <t>ponowne stwierdzenie nieprawidłowości</t>
  </si>
  <si>
    <t>sytuacja finansowa osoby ukaranej</t>
  </si>
  <si>
    <t>skala/zasięg występowania nieprawidłowości w placówce</t>
  </si>
  <si>
    <t>sytuacja finansowa osoby ukaranej, skala/zasięg występowania nieprawidłowości w placówce</t>
  </si>
  <si>
    <t>ponowne stwierdzenie nieprawidłowości, sytuacja materialna osoby karanej</t>
  </si>
  <si>
    <t>ponowne stwierdzenie nieprawidłowości, skala/zasięg występowania nieprawidłowości w placówce</t>
  </si>
  <si>
    <t>ponowne stwierdzenie nieprawidłowości, sytuacja finansowa osoby ukaranej, skala/zasięg występowania nieprawidłowości w placówce</t>
  </si>
  <si>
    <t>Sankcje</t>
  </si>
  <si>
    <t>Uwagi (w tym opis podjętych działań innych niż zawarte w tym arkuszu)</t>
  </si>
  <si>
    <t xml:space="preserve">ARKUSZ OCENY RYZYKA - szkoła wyższa </t>
  </si>
  <si>
    <t>Czy stwierdzono nieprawidłowość Tak                       Nie                       Nie dotyczy</t>
  </si>
  <si>
    <t>Ocena zagrożenia         Niskie               Średnie          Wysokie</t>
  </si>
  <si>
    <t>Ocena z uwzględnieniem działań podmiotu Działania:            [P]Pozytywna        [B]Brak                   [N]Negatywna</t>
  </si>
  <si>
    <r>
      <t xml:space="preserve">Rozporządzenia Ministra Szkolnictwa wyższego  z dnia 5 lipca 2007 w sprawie bezpieczństwa i higieny pracy w uczelniach  (Dz.U.07.128.897)   </t>
    </r>
    <r>
      <rPr>
        <b/>
        <i/>
        <sz val="10"/>
        <rFont val="Arial"/>
        <family val="2"/>
      </rPr>
      <t xml:space="preserve"> </t>
    </r>
    <r>
      <rPr>
        <i/>
        <sz val="10"/>
        <rFont val="Arial"/>
        <family val="2"/>
      </rPr>
      <t xml:space="preserve">  §4.1 Budynki i pomieszczenia uczelni oraz przynależne do nich tereny i urządzenia, zodnie z z ich funkcją i [przznaczeniem, powinny spełniać wymagania, o których mowa w  rozporządzenie </t>
    </r>
    <r>
      <rPr>
        <b/>
        <i/>
        <sz val="10"/>
        <rFont val="Arial"/>
        <family val="2"/>
      </rPr>
      <t>Ministra Infrastruktury z dnia 12 kwietnia 2002 r. w sprawie warunków technicznych, jakim powinny odpowiadać budynki i ich usytuowanie. (Dz.U.02.75.690 ze zm.)</t>
    </r>
    <r>
      <rPr>
        <b/>
        <sz val="10"/>
        <rFont val="Arial"/>
        <family val="2"/>
      </rPr>
      <t xml:space="preserve"> §45 </t>
    </r>
    <r>
      <rPr>
        <i/>
        <sz val="10"/>
        <rFont val="Arial"/>
        <family val="2"/>
      </rPr>
      <t xml:space="preserve">Budynek z pomieszczeniami przeznaczonymi na pobyt ludzi powinien być zaopatrzony co najmniej w wodę do spożycia przez ludzi oraz do celów przeciwpożarowych, jeśli wymagajà tego przepisy odrębne, a odpowiednio do ich przeznaczenia — także na inne cele. W innych budynkach zaopatrzenie w wodę powinno wynikać z ich przeznaczenia i potrzeb ochrony przeciwpożarowej.
</t>
    </r>
  </si>
  <si>
    <r>
      <t>Rozporządzenia Ministra Szkolnictwa wyższego  z dnia 5 lipca 2007 w sprawie bezpieczństwa i higieny pracy w uczelniach  (Dz.U.07.128.897)</t>
    </r>
    <r>
      <rPr>
        <sz val="10"/>
        <rFont val="Arial"/>
        <family val="2"/>
      </rPr>
      <t xml:space="preserve">   §13.1</t>
    </r>
    <r>
      <rPr>
        <i/>
        <sz val="10"/>
        <rFont val="Arial"/>
        <family val="2"/>
      </rPr>
      <t xml:space="preserve"> Pomieszczenia   uczelni powinny być utrzymywane we właściwym stanie sanitarnym. </t>
    </r>
  </si>
  <si>
    <r>
      <t>Rozporządzenia Ministra Szkolnictwa wyższego  z dnia 5 lipca 2007 w sprawie bezpieczństwa i higieny pracy w uczelniach  (Dz.U.07.128.897)  §6.</t>
    </r>
    <r>
      <rPr>
        <sz val="10"/>
        <rFont val="Arial"/>
        <family val="2"/>
      </rPr>
      <t xml:space="preserve">1 </t>
    </r>
    <r>
      <rPr>
        <i/>
        <sz val="10"/>
        <rFont val="Arial"/>
        <family val="2"/>
      </rPr>
      <t>Rektor może czasowo zawiesić zajęcia w uczelni , jeżeli w alach temperatura wynosi poniżej 18</t>
    </r>
    <r>
      <rPr>
        <i/>
        <vertAlign val="superscript"/>
        <sz val="10"/>
        <rFont val="Arial"/>
        <family val="2"/>
      </rPr>
      <t>O</t>
    </r>
    <r>
      <rPr>
        <i/>
        <sz val="10"/>
        <rFont val="Arial"/>
        <family val="2"/>
      </rPr>
      <t>C</t>
    </r>
  </si>
  <si>
    <r>
      <t xml:space="preserve">Rozporządzenia Ministra Szkolnictwa wyższego  z dnia 5 lipca 2007 w sprawie bezpieczństwa i higieny pracy w uczelniach  (Dz.U.07.128.897)    § 4.5   </t>
    </r>
    <r>
      <rPr>
        <sz val="10"/>
        <rFont val="Arial"/>
        <family val="2"/>
      </rPr>
      <t xml:space="preserve">w pomieszczeniach uczelni powinny być spełnione warunki dotyczące oświetlenia, wentylacji,orzewania i powierzchni użytkowej, określone w rozporządzeniu Ministra Pracy i Polityki Socjalnej z dnia 26.09.1997 r. w sprawie oólnych przepisów bezpieczeństwa i higieny pracy Dz.U. z 2003 r. Nr 169, poz.1650 z poźn. zm.       </t>
    </r>
  </si>
  <si>
    <r>
      <t>Rozporządzenia Ministra Szkolnictwa wyższego  z dnia 5 lipca 2007 w sprawie bezpieczństwa i higieny pracy w uczelniach  (Dz.U.07.128.897)    § 4.6 S</t>
    </r>
    <r>
      <rPr>
        <sz val="10"/>
        <rFont val="Arial"/>
        <family val="2"/>
      </rPr>
      <t xml:space="preserve">tan wyposażenia poieszczeń uczelni, a w szczególności :mebli, sprzętu, instalacji, nie może stanowić zarożenń dla osób korzystających z tych pomieszczeń </t>
    </r>
  </si>
  <si>
    <r>
      <t>Rozporządzenia Ministra Szkolnictwa wyższego  z dnia 5 lipca 2007 w sprawie bezpieczństwa i higieny pracy w uczelniach (Dz.U.07.128.897) §9.1</t>
    </r>
    <r>
      <rPr>
        <sz val="10"/>
        <rFont val="Arial"/>
        <family val="2"/>
      </rPr>
      <t xml:space="preserve">  </t>
    </r>
    <r>
      <rPr>
        <i/>
        <sz val="10"/>
        <rFont val="Arial"/>
        <family val="2"/>
      </rPr>
      <t xml:space="preserve">Rektor jest obowiązany udostępnić pracownikom i studentom, korzystającym z laboratoriów, warsztatów lub pracowni specjalistycznych, instrukcje uwzględniające zasady i przepisy BHP, określające w szczególności:
1) warunki bezpiecznej obsługi maszyn i innych urządzeń;
2) rodzaje prac i procesów technologicznych o szczególnym zagrożeniu dla życia lub zdrowia, w tym sposób nadzoru nad ich wykonywaniem;
3) postępowanie z materiałami niebezpiecznymi i szkodliwymi dla zdrowia;
4) obowiązujący system znaków i sygnałów oraz sygnalizacji świetlnej i dźwiękowej;
5) sposób posługiwania się środkami ochrony indywidualnej i środkami ratunkowymi;
6) postępowanie w sytuacjach stwarzających zagrożenie dla zdrowia lub życia pracowników i studentów, w tym udzielania pierwszej pomocy.
</t>
    </r>
  </si>
  <si>
    <r>
      <t>Rozporządzenia Ministra Szkolnictwa wyższego  z dnia 5 lipca 2007 w sprawie bezpieczństwa i higieny pracy w uczelniach  (Dz.U.07.128.897) §2.1.</t>
    </r>
    <r>
      <rPr>
        <sz val="10"/>
        <rFont val="Arial"/>
        <family val="2"/>
      </rPr>
      <t xml:space="preserve">  </t>
    </r>
    <r>
      <rPr>
        <i/>
        <sz val="10"/>
        <rFont val="Arial"/>
        <family val="2"/>
      </rPr>
      <t xml:space="preserve">Rektor jest również obowiązany do organizowania szkolenia w zakresie bezpieczeństwa i higieny pracy, w wymiarze nie mniejszym ni˝ 4 godziny, dla wszystkich studentów rozpoczynających naukę w uczelni.                                                                                </t>
    </r>
    <r>
      <rPr>
        <sz val="10"/>
        <rFont val="Arial"/>
        <family val="2"/>
      </rPr>
      <t xml:space="preserve"> oraz   </t>
    </r>
    <r>
      <rPr>
        <b/>
        <sz val="10"/>
        <rFont val="Arial"/>
        <family val="2"/>
      </rPr>
      <t xml:space="preserve">§10.2   </t>
    </r>
    <r>
      <rPr>
        <b/>
        <i/>
        <sz val="10"/>
        <rFont val="Arial"/>
        <family val="2"/>
      </rPr>
      <t xml:space="preserve"> </t>
    </r>
    <r>
      <rPr>
        <i/>
        <sz val="10"/>
        <rFont val="Arial"/>
        <family val="2"/>
      </rPr>
      <t>Rektor jest obowiązany zapewnić, aby studenci przed dopuszczaniem do zajęć przy maszynach i innych urządzeniach technicznych, a także do zajęć w laboratoriach, warsztatach i pracowniach specjalistycznych, byli zaznajomieni z zasadami i przepisami BHP oraz wyznaczyć osoby zobowiązane do zaznajomienia studentów z tymi zasadami i przepisami</t>
    </r>
  </si>
  <si>
    <r>
      <t>Rozporządzenia Ministra Szkolnictwa wyższego  z dnia 5 lipca 2007 w sprawie bezpieczństwa i higieny pracy w uczelniac</t>
    </r>
    <r>
      <rPr>
        <sz val="10"/>
        <rFont val="Arial"/>
        <family val="2"/>
      </rPr>
      <t xml:space="preserve">h (Dz.U.07.128.897) </t>
    </r>
    <r>
      <rPr>
        <b/>
        <sz val="10"/>
        <rFont val="Arial"/>
        <family val="2"/>
      </rPr>
      <t>§8.2.1</t>
    </r>
    <r>
      <rPr>
        <sz val="10"/>
        <rFont val="Arial"/>
        <family val="2"/>
      </rPr>
      <t xml:space="preserve">  </t>
    </r>
    <r>
      <rPr>
        <i/>
        <sz val="10"/>
        <rFont val="Arial"/>
        <family val="2"/>
      </rPr>
      <t xml:space="preserve">Maszyny i inne urządzenia znajdujàce si´ w laboratoriach, warsztatach i pracowniach specjalistycznych powinny: być wyposażone w zabezpieczenia chroniące pracowników i studentów uczelni przed urazami, działaniem niebezpiecznych substancji chemicznych, porażeniem prądem elektrycznym, nadmiernym hałasem, szkodliwymi wstrząsami, działaniem wibracji i promieniowaniem oraz szkodliwym lub niebezpiecznym działaniem innych czynników środowiska pracy;  </t>
    </r>
  </si>
  <si>
    <r>
      <t>Rozporządzenia Ministra Szkolnictwa wyższego  z dnia 5 lipca 2007 w sprawie bezpieczństwa i higieny pracy w uczelniach  (Dz.U.07.128.897) §8.4</t>
    </r>
    <r>
      <rPr>
        <i/>
        <sz val="10"/>
        <rFont val="Arial"/>
        <family val="2"/>
      </rPr>
      <t xml:space="preserve"> Maszyny i inne urządzenia techniczne czasowo niesprwne, uzszodzone lub pozostające w naprawie powinny być wyraźnie oznkowane i zbezpieczone w sposób uniemożliwiający ich uruchomienie. </t>
    </r>
  </si>
  <si>
    <r>
      <t>Rozporządzenia M nistra Szkolnictwa wyższego  z dnia 5 lipca 2007 w sprawie bezpieczństwa i higieny pracy w uczelniach  (Dz.U.07.128.897 §3.</t>
    </r>
    <r>
      <rPr>
        <sz val="10"/>
        <rFont val="Arial"/>
        <family val="2"/>
      </rPr>
      <t>1 R</t>
    </r>
    <r>
      <rPr>
        <i/>
        <sz val="10"/>
        <rFont val="Arial"/>
        <family val="2"/>
      </rPr>
      <t>ektor jest obowiąany zaopatrzyć praconików w niezbedne śodki ochrony indyuwidualnej, oddziż i obuwie robocze w zależości od rodzaju zajęć i specyfiki posczeólnych kierunków</t>
    </r>
    <r>
      <rPr>
        <sz val="10"/>
        <rFont val="Arial"/>
        <family val="2"/>
      </rPr>
      <t xml:space="preserve">. </t>
    </r>
  </si>
  <si>
    <r>
      <t xml:space="preserve">Rozporządzenia Ministra Szkolnictwa wyższego  z dnia 5 lipca 2007 w sprawie bezpieczństwa i higieny pracy w uczelniach  (Dz.U.07.128.897) §8.3 </t>
    </r>
    <r>
      <rPr>
        <i/>
        <sz val="10"/>
        <rFont val="Arial"/>
        <family val="2"/>
      </rPr>
      <t xml:space="preserve">niedopuszczalne jet wyposażenie labolatoriów, warsztatów i pracowni specjalistycznych w mszyny i inne urządznia techniczne, które nie speniją wymagań okreslonych w przepisach dotyczących oceny zgodności </t>
    </r>
  </si>
  <si>
    <r>
      <t xml:space="preserve">Rozporządzenia Ministra Szkolnictwa wyższego  z dnia 5 lipca 2007 w sprawie bezpieczństwa i higieny pracy w uczelniach  (Dz.U.07.128.897) §4.3 </t>
    </r>
    <r>
      <rPr>
        <i/>
        <sz val="10"/>
        <rFont val="Arial"/>
        <family val="2"/>
      </rPr>
      <t xml:space="preserve"> W obiektch i budynkach uczelni, na terenie których są oranizowane stałe stanowiska pracy oraz zajęcia dydaktyczne, powinny znajdować się niezbędne pomnieszczenia hiieniczno-sanitarne odpowiedno urządzone orz utrzymane w stanie pałnej sprawności i czystości. </t>
    </r>
  </si>
  <si>
    <r>
      <t xml:space="preserve">Rozporządzenia Ministra Szkolnictwa wyższego  z dnia 5 lipca 2007 w sprawie bezpieczństwa i higieny pracy w uczelniach  (Dz.U.07.128.897) §11. 2. </t>
    </r>
    <r>
      <rPr>
        <i/>
        <sz val="10"/>
        <rFont val="Arial"/>
        <family val="2"/>
      </rPr>
      <t>Rektor jest obowiązany zapewnić, aby niebezpieczne substancje i preparaty chemiczne były przechowywane w zamkniętych, wyraźnie oznakowanych pomieszczeniach i miejscach do tego przystosowanych, w opakowaniach chroniących przed ich szkodliwym, niebezpiecznym działaniem, pożarem lub wybuchem.</t>
    </r>
  </si>
  <si>
    <r>
      <t>Rozporządzenia Ministra Szkolnictwa wyższego  z dnia 5 lipca 2007 w sprawie bezpieczństwa i higieny pracy w uczelniach (Dz.U.07.128.897) §7.3</t>
    </r>
    <r>
      <rPr>
        <sz val="10"/>
        <rFont val="Arial"/>
        <family val="2"/>
      </rPr>
      <t xml:space="preserve">  </t>
    </r>
    <r>
      <rPr>
        <i/>
        <sz val="10"/>
        <rFont val="Arial"/>
        <family val="2"/>
      </rPr>
      <t>W każdym budynku uczelni, w pomieszczeniu dostępnym w godzinach prowadzenia zajęć dydaktycznych lub badań naukowych powinna znajdować się co najmniej jedna przenośna apteczka, wyposażona w niezbędne środki do udzielania pierwszej pomocy, których okres ważności nie upłynął, wraz z instrukcją o zasadach jej udzielania. Wykorzystane środki i materiały powinny być na bieżąco uzupełniane.</t>
    </r>
  </si>
  <si>
    <r>
      <t xml:space="preserve">Rozporządzenia Ministra Szkolnictwa wyższego  z dnia 5 lipca 2007 w sprawie bezpieczństwa i higieny pracy w uczelniach (Dz.U.07.128.897  § 4.4  </t>
    </r>
    <r>
      <rPr>
        <i/>
        <sz val="10"/>
        <rFont val="Arial"/>
        <family val="2"/>
      </rPr>
      <t>Drogi ewakuacyjne i inne drogi oraz przejścia i dojścia dla pieszych na terenie uczelni powinny być utrzymane w należytym stanie, niestwarzającym zagrożenia dla użytkowników.</t>
    </r>
  </si>
  <si>
    <r>
      <t xml:space="preserve">Rozporządzenia Ministra Szkolnictwa wyższego  z dnia 5 lipca 2007 w sprawie bezpieczństwa i higieny pracy w uczelniach  (Dz.U.07.128.897)   </t>
    </r>
    <r>
      <rPr>
        <b/>
        <i/>
        <sz val="10"/>
        <rFont val="Arial"/>
        <family val="2"/>
      </rPr>
      <t xml:space="preserve"> </t>
    </r>
    <r>
      <rPr>
        <i/>
        <sz val="10"/>
        <rFont val="Arial"/>
        <family val="2"/>
      </rPr>
      <t xml:space="preserve">  §4.1 Budynki i pomieszczenia uczelni oraz przynależne do nich tereny i urządzenia, zodnie z z ich funkcją i przeznaczeniem, powinny spełniać wymagania, o których mowa w  rozporządzenie </t>
    </r>
    <r>
      <rPr>
        <b/>
        <i/>
        <sz val="10"/>
        <rFont val="Arial"/>
        <family val="2"/>
      </rPr>
      <t>Ministra Infrastruktury z dnia 12 kwietnia 2002 r. w sprawie warunków technicznych, jakim powinny odpowiadać budynki i ich usytuowanie. ((Dz.U.2015 poz. 1422.)</t>
    </r>
    <r>
      <rPr>
        <b/>
        <sz val="10"/>
        <rFont val="Arial"/>
        <family val="2"/>
      </rPr>
      <t xml:space="preserve"> §46 </t>
    </r>
    <r>
      <rPr>
        <i/>
        <sz val="10"/>
        <rFont val="Arial"/>
        <family val="2"/>
      </rPr>
      <t xml:space="preserve">Budynek mieszkalny, zamieszkania zbiorowego, opieki zdrowotnej, opieki społecznej i socjalnej,oświaty, nauki, zakładu żywienia, produkcji i handlu żywności, a także inne budynki, jeżeli są wyposażone w wanny, natryski lub umywalki, powinny mieć indywidualną lub centralną instalację ciepłej wody. Warunek doprowadzenia cieplej wody do umywalek nie dotyczy budynków w zabudowie zagrodowej i rekreacji indywidualnej.
</t>
    </r>
  </si>
  <si>
    <r>
      <t>Rozporządzenie Ministra Infrastruktury z dnia 12 kwietnia 2002 r. w sprawie warunków technicznych, jakim powinny odpowiadać budynki i ich usytuowanie. ((Dz.U.2015 poz. 1422..) §73 ust 2</t>
    </r>
    <r>
      <rPr>
        <i/>
        <sz val="10"/>
        <rFont val="Arial"/>
        <family val="2"/>
      </rPr>
      <t xml:space="preserve"> W pomieszczeniach przeznaczonych na pobyt ludzi
w budynku zakładu opieki zdrowotnej, opieki spo-
łecznej, oświaty, wychowania i nauki poziom podłogi
powinien znajdowaç się co najmniej 0,3 m powyżej terenu
urządzonego przy budynku.</t>
    </r>
  </si>
  <si>
    <r>
      <t>Rozporządzenie Ministra Infrastruktury z dnia 12 kwietnia 2002 r. w sprawie warunków technicznych, jakim powinny odpowiadać budynki i ich usytuowanie. (Dz.U.2015 poz. 1422..) §72</t>
    </r>
    <r>
      <rPr>
        <sz val="10"/>
        <rFont val="Arial"/>
        <family val="2"/>
      </rPr>
      <t xml:space="preserve"> . </t>
    </r>
    <r>
      <rPr>
        <i/>
        <sz val="10"/>
        <rFont val="Arial"/>
        <family val="2"/>
      </rPr>
      <t xml:space="preserve">Wysokość  pomieszczeń przeznaczonych na pobyt ludzi powinna odpowiadać wymaganiom  Pomieszczenia do pracy, nauki i innych celów, w których nie występują czynniki uciążliwe lub szkodliwe dla zdrowia, przeznaczone na stały lub czasowy pobyt:
a) nie więcej niż  4 osób    to  2,5 m 
b) więcej niż    4 osób to   3,0 m 
</t>
    </r>
  </si>
  <si>
    <r>
      <t xml:space="preserve">Rozporządzenia Ministra Szkolnictwa wyższego  z dnia 5 lipca 2007 w sprawie bezpieczństwa i higieny pracy w uczelniach  (Dz.U.07.128.897)   </t>
    </r>
    <r>
      <rPr>
        <sz val="10"/>
        <rFont val="Arial"/>
        <family val="2"/>
      </rPr>
      <t xml:space="preserve"> § 4.5   </t>
    </r>
    <r>
      <rPr>
        <i/>
        <sz val="10"/>
        <rFont val="Arial"/>
        <family val="2"/>
      </rPr>
      <t xml:space="preserve">w pomieszczeniach uczelni powinny być spełnione warunki dotyczące oświetlenia, wentylacji,orzewania i powierzchni użytkowej, określone w rozporządzeniu Ministra Pracy i Polityki Socjalnej z dnia 26.09.1997 r. w sprawie oólnych przepisów bezpieczeństwa i higieny pracy Dz.U. z 2003 r. Nr 169, poz.1650 z poźn. zm.    </t>
    </r>
    <r>
      <rPr>
        <sz val="10"/>
        <rFont val="Arial"/>
        <family val="2"/>
      </rPr>
      <t xml:space="preserve">               </t>
    </r>
    <r>
      <rPr>
        <b/>
        <sz val="10"/>
        <rFont val="Arial"/>
        <family val="2"/>
      </rPr>
      <t>Rozporządzenie Ministra Infrastruktury z dnia 12 kwietnia 2002 r. w sprawie warunków technicznych, jakim powinny odpowiadać budynki i ich usytuowanie. ((Dz.U.2015 poz. 1422..) 
§147 ust 2</t>
    </r>
    <r>
      <rPr>
        <sz val="10"/>
        <rFont val="Arial"/>
        <family val="2"/>
      </rPr>
      <t xml:space="preserve"> </t>
    </r>
    <r>
      <rPr>
        <i/>
        <sz val="10"/>
        <rFont val="Arial"/>
        <family val="2"/>
      </rPr>
      <t xml:space="preserve">Wentylację mechaniczna lub grawitacyjna należy zapewnić w pomieszczeniach przeznaczonych na pobyt ludzi, w pomieszczeniach bez otwieranych okien, a także w innych pomieszczeniach, w których ze względów zdrowotnych, technologicznych lub bezpieczeństwa konieczne jest zapewnienie wymiany powietrza.
</t>
    </r>
  </si>
  <si>
    <r>
      <t xml:space="preserve">Rozporządzenia Ministra Szkolnictwa wyższego  z dnia 5 lipca 2007 w sprawie bezpieczństwa i higieny pracy w uczelniach  (Dz.U.07.128.897)     § 13. 2. </t>
    </r>
    <r>
      <rPr>
        <sz val="10"/>
        <rFont val="Arial"/>
        <family val="2"/>
      </rPr>
      <t xml:space="preserve">Pomieszczenia przeznaczone na natryski, łazienki, ustępy umywalnie powinny być orzewane i wyposażone w wentylację zodnie z przepisami dotyczącymi warunków technicznych, jakim powinny odpowiadać bdynki oraz Poliskim Normon. </t>
    </r>
    <r>
      <rPr>
        <b/>
        <sz val="10"/>
        <rFont val="Arial"/>
        <family val="2"/>
      </rPr>
      <t xml:space="preserve">                                                          Rozporządzenie Ministra Infrastruktury z dnia 12 kwietnia 2002 r. w sprawie warunków technicznych, jakim powinny odpowiadać budynki i ich usytuowanie. ((Dz.U.2015 poz. 1422..)   </t>
    </r>
    <r>
      <rPr>
        <b/>
        <i/>
        <sz val="10"/>
        <rFont val="Arial"/>
        <family val="2"/>
      </rPr>
      <t xml:space="preserve"> § 85. 2</t>
    </r>
    <r>
      <rPr>
        <i/>
        <sz val="10"/>
        <rFont val="Arial"/>
        <family val="2"/>
      </rPr>
      <t xml:space="preserve"> W ustępach ogólnodostępnych należy stosować wentylację grawitacyjną lub mechaniczną  pkt 7 w ustępach z oknem i jedną kabiną, a w innych 
mechaniczną o działaniu ciągłym lub włączania automatycznie.</t>
    </r>
    <r>
      <rPr>
        <b/>
        <sz val="10"/>
        <rFont val="Arial"/>
        <family val="2"/>
      </rPr>
      <t xml:space="preserve">
</t>
    </r>
  </si>
  <si>
    <r>
      <t xml:space="preserve">Rozporządzenie Ministra Infrastruktury z dnia 12 kwietnia 2002 r. w sprawie warunków technicznych, jakim powinny odpowiadać budynki i ich usytuowanie. (Dz.U.02.75.690 ze zm.) ((Dz.U.2015 poz. 1422..) §155.1   </t>
    </r>
    <r>
      <rPr>
        <i/>
        <sz val="10"/>
        <rFont val="Arial"/>
        <family val="2"/>
      </rPr>
      <t>W budynkach mieszkalnych, zamieszkania zbiorowego, oświaty, wychowania, opieki zdrowotnej i opieki społecznej, a także w pomieszczeniach biurowych przeznaczonych na pobyt ludzi, niewyposażonych w wentylację mechaniczną lub klimatyzację, okna, w celu okresowego przewietrzania, powinny mieć konstrukcję umożliwiającą otwieranie co najmniej 50% powierzchni</t>
    </r>
  </si>
  <si>
    <r>
      <t>Rozporządzenie Ministra Infrastruktury z dnia 12 kwietnia 2002 r. w sprawie warunków technicznych, jakim powinny odpowiadać budynki i ich usytuowanie. ((Dz.U.2015 poz. 1422..§ 23. 1.</t>
    </r>
    <r>
      <rPr>
        <i/>
        <sz val="10"/>
        <rFont val="Arial"/>
        <family val="2"/>
      </rPr>
      <t xml:space="preserve"> Odległość miejsc na pojemniki i kontenery na odpady stałe, o których mowa w powinna wynosić co najmniej 10 m od okien i drzwi do budynków z pomieszczeniami przeznaczonymi na pobyt
ludzi oraz co najmniej 3 m od granicy z sąsiednią działką.
</t>
    </r>
  </si>
  <si>
    <r>
      <t xml:space="preserve">Ustawa z dnia 5 grudnia 2008 r.   o zapobieganiu oraz zwalczaniu zakażeń i chorób zakaźnych u ludzi (Dz.U. 2013 poz.947 ze zm.)                                                                                                                                                                                 art. 22.1 </t>
    </r>
    <r>
      <rPr>
        <i/>
        <sz val="10"/>
        <rFont val="Arial"/>
        <family val="2"/>
      </rPr>
      <t xml:space="preserve">Właściciel, posiadacz lub zarządzający nieruchomością są obowiązani utrzymywać ją w należytym stanie higieniczno-sanitarnym w celu zapobiegania zakażeniom i chorobom zakaźnym, w szczególności: 1) prowadzić prawidłową gospodarkę odpadami i ściekami;2) zwalczać gryzonie, insekty i szkodniki; 3) usuwać padłe zwierzęta z nieruchomości; 4) usuwać odchody zwierząt z nieruchomości.
</t>
    </r>
    <r>
      <rPr>
        <b/>
        <sz val="10"/>
        <rFont val="Arial"/>
        <family val="2"/>
      </rPr>
      <t xml:space="preserve">Ustawa z dnia 13 września 1996 r. o utrzymaniu czystości i porządku w gminach (Dz.U.2016.250.) 
art.5.1 </t>
    </r>
    <r>
      <rPr>
        <i/>
        <sz val="10"/>
        <rFont val="Arial"/>
        <family val="2"/>
      </rPr>
      <t xml:space="preserve">Właściciele nieruchomości zapewniają utrzymanie czystości i porządku przez:
1) wyposażenie nieruchomości w pojemniki służące do zbierania odpadów komunalnych oraz utrzymywanie tych pojemników w odpowiednim stanie sanitarnym, porządkowym i technicznym; 2) przyłączenie nieruchomości do istniejącej sieci kanalizacyjnej lub, w przypadku gdy budowa sieci kanalizacyjnej jest technicznie lub ekonomicznie nieuzasadniona, wyposażenie nieruchomości w zbiornik bezodpływowy nieczystości ciekłych lub w przydomową oczyszczalnię ścieków bytowych, spełniające wymagania określone w przepisach odrębnych; przyłączenie nieruchomości do sieci kanalizacyjnej nie jest obowiązkowe, jeżeli nieruchomość jest wyposażona w przydomową oczyszczalnię ścieków spełniającą wymagania określone w przepisach odrębnych; 3) zbieranie powstałych na terenie nieruchomości odpadów komunalnych zgodnie z wymaganiami określonymi w regulaminie; 3a) gromadzenie nieczystości ciekłych w zbiornikach bezodpływowych; 3b) pozbywanie się zebranych na terenie nieruchomości odpadów komunalnych oraz nieczystości ciekłych w sposób zgodny z przepisami ustawy i przepisami odrębnymi; 4) uprzątnięcie błota, śniegu, lodu i innych zanieczyszczeń z chodników położonych wzdłuż nieruchomości, przy czym za taki chodnik uznaje się wydzieloną część drogi publicznej służącą dla ruchu pieszego położoną bezpośrednio przy granicy nieruchomości; właściciel nieruchomości nie jest obowiązany do uprzątnięcia chodnika, na którym jest dopuszczony płatny postój lub parkowanie pojazdów samochodowych; 5) realizację innych obowiązków określonych w regulaminie.
</t>
    </r>
  </si>
  <si>
    <r>
      <t xml:space="preserve">Ustawa z dnia 5 grudnia 2008 r.   o zapobieganiu oraz zwalczaniu zakażeń i chorób zakaźnych u ludzi (Dz.U. 2013 poz. 947 ze zm. )                                                                                                                                                                                 art. 22.1 </t>
    </r>
    <r>
      <rPr>
        <i/>
        <sz val="10"/>
        <rFont val="Arial"/>
        <family val="2"/>
      </rPr>
      <t xml:space="preserve">Właściciel, posiadacz lub zarządzający nieruchomością są obowiązani utrzymywać ją w należytym stanie higieniczno-sanitarnym w celu zapobiegania zakażeniom i chorobom zakaźnym, w szczególności: 1) prowadzić prawidłową gospodarkę odpadami i ściekami;2) zwalczać gryzonie, insekty i szkodniki; 3) usuwać padłe zwierzęta z nieruchomości; 4) usuwać odchody zwierząt z nieruchomości.
</t>
    </r>
    <r>
      <rPr>
        <b/>
        <sz val="10"/>
        <rFont val="Arial"/>
        <family val="2"/>
      </rPr>
      <t xml:space="preserve">Ustawa z dnia 13 września 1996 r. o utrzymaniu czystości i porządku w gminach (Dz.U.2016.250.) 
art.5.1 </t>
    </r>
    <r>
      <rPr>
        <i/>
        <sz val="10"/>
        <rFont val="Arial"/>
        <family val="2"/>
      </rPr>
      <t xml:space="preserve">Właściciele nieruchomości zapewniają utrzymanie czystości i porządku przez:
1) wyposażenie nieruchomości w pojemniki służące do zbierania odpadów komunalnych oraz utrzymywanie tych pojemników w odpowiednim stanie sanitarnym, porządkowym i technicznym; 2) przyłączenie nieruchomości do istniejącej sieci kanalizacyjnej lub, w przypadku gdy budowa sieci kanalizacyjnej jest technicznie lub ekonomicznie nieuzasadniona, wyposażenie nieruchomości w zbiornik bezodpływowy nieczystości ciekłych lub w przydomową oczyszczalnię ścieków bytowych, spełniające wymagania określone w przepisach odrębnych; przyłączenie nieruchomości do sieci kanalizacyjnej nie jest obowiązkowe, jeżeli nieruchomość jest wyposażona w przydomową oczyszczalnię ścieków spełniającą wymagania określone w przepisach odrębnych; 3) zbieranie powstałych na terenie nieruchomości odpadów komunalnych zgodnie z wymaganiami określonymi w regulaminie; 3a) gromadzenie nieczystości ciekłych w zbiornikach bezodpływowych; 3b) pozbywanie się zebranych na terenie nieruchomości odpadów komunalnych oraz nieczystości ciekłych w sposób zgodny z przepisami ustawy i przepisami odrębnymi; 4) uprzątnięcie błota, śniegu, lodu i innych zanieczyszczeń z chodników położonych wzdłuż nieruchomości, przy czym za taki chodnik uznaje się wydzieloną część drogi publicznej służącą dla ruchu pieszego położoną bezpośrednio przy granicy nieruchomości; właściciel nieruchomości nie jest obowiązany do uprzątnięcia chodnika, na którym jest dopuszczony płatny postój lub parkowanie pojazdów samochodowych; 5) realizację innych obowiązków określonych w regulaminie.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</si>
</sst>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7">
    <font>
      <sz val="10"/>
      <name val="Arial"/>
      <family val="2"/>
    </font>
    <font>
      <sz val="11"/>
      <name val="Arial"/>
      <family val="2"/>
    </font>
    <font>
      <b/>
      <sz val="16"/>
      <name val="Arial"/>
      <family val="2"/>
    </font>
    <font>
      <b/>
      <sz val="12"/>
      <name val="Arial"/>
      <family val="2"/>
    </font>
    <font>
      <b/>
      <sz val="11"/>
      <name val="Arial"/>
      <family val="2"/>
    </font>
    <font>
      <sz val="12"/>
      <name val="Arial"/>
      <family val="2"/>
    </font>
    <font>
      <b/>
      <sz val="11"/>
      <color indexed="10"/>
      <name val="Arial"/>
      <family val="2"/>
    </font>
    <font>
      <sz val="11"/>
      <color indexed="10"/>
      <name val="Arial"/>
      <family val="2"/>
    </font>
    <font>
      <b/>
      <sz val="10"/>
      <color indexed="17"/>
      <name val="Arial"/>
      <family val="2"/>
    </font>
    <font>
      <sz val="10"/>
      <color indexed="17"/>
      <name val="Arial"/>
      <family val="2"/>
    </font>
    <font>
      <b/>
      <sz val="10"/>
      <color indexed="51"/>
      <name val="Arial"/>
      <family val="2"/>
    </font>
    <font>
      <b/>
      <sz val="10"/>
      <color indexed="40"/>
      <name val="Arial"/>
      <family val="2"/>
    </font>
    <font>
      <b/>
      <sz val="10"/>
      <name val="Tahoma"/>
      <family val="2"/>
    </font>
    <font>
      <sz val="10"/>
      <color indexed="8"/>
      <name val="Tahoma"/>
      <family val="2"/>
    </font>
    <font>
      <b/>
      <sz val="10"/>
      <color indexed="8"/>
      <name val="Tahoma"/>
      <family val="2"/>
    </font>
    <font>
      <b/>
      <sz val="10"/>
      <color indexed="9"/>
      <name val="Tahoma"/>
      <family val="2"/>
    </font>
    <font>
      <b/>
      <i/>
      <sz val="12"/>
      <name val="Arial"/>
      <family val="2"/>
    </font>
    <font>
      <b/>
      <sz val="10"/>
      <color indexed="56"/>
      <name val="Arial"/>
      <family val="2"/>
    </font>
    <font>
      <b/>
      <sz val="10"/>
      <name val="Arial"/>
      <family val="2"/>
    </font>
    <font>
      <b/>
      <i/>
      <sz val="10"/>
      <name val="Arial"/>
      <family val="2"/>
    </font>
    <font>
      <i/>
      <sz val="10"/>
      <name val="Arial"/>
      <family val="2"/>
    </font>
    <font>
      <i/>
      <vertAlign val="superscrip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31"/>
        <bgColor indexed="64"/>
      </patternFill>
    </fill>
    <fill>
      <patternFill patternType="solid">
        <fgColor indexed="3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double">
        <color indexed="8"/>
      </right>
      <top style="double">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double">
        <color indexed="9"/>
      </left>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51" fillId="27" borderId="1" applyNumberFormat="0" applyAlignment="0" applyProtection="0"/>
    <xf numFmtId="9" fontId="0" fillId="0" borderId="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6" fillId="32" borderId="0" applyNumberFormat="0" applyBorder="0" applyAlignment="0" applyProtection="0"/>
  </cellStyleXfs>
  <cellXfs count="116">
    <xf numFmtId="0" fontId="0" fillId="0" borderId="0" xfId="0" applyAlignment="1">
      <alignment/>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ill="1" applyBorder="1" applyAlignment="1">
      <alignment horizontal="center" vertical="center" wrapText="1"/>
    </xf>
    <xf numFmtId="0" fontId="8" fillId="0" borderId="0" xfId="0" applyFont="1" applyAlignment="1">
      <alignment/>
    </xf>
    <xf numFmtId="0" fontId="9" fillId="0" borderId="0" xfId="0" applyFont="1" applyAlignment="1">
      <alignment/>
    </xf>
    <xf numFmtId="0" fontId="0" fillId="0" borderId="0" xfId="0" applyFont="1" applyAlignment="1">
      <alignment/>
    </xf>
    <xf numFmtId="0" fontId="10" fillId="0" borderId="0" xfId="0" applyFont="1" applyAlignment="1">
      <alignment/>
    </xf>
    <xf numFmtId="0" fontId="11" fillId="0" borderId="0" xfId="0" applyFont="1" applyAlignment="1">
      <alignment/>
    </xf>
    <xf numFmtId="0" fontId="13" fillId="0" borderId="12" xfId="0" applyFont="1" applyBorder="1" applyAlignment="1">
      <alignment horizontal="center" wrapText="1"/>
    </xf>
    <xf numFmtId="0" fontId="14" fillId="33" borderId="12" xfId="0" applyFont="1" applyFill="1" applyBorder="1" applyAlignment="1">
      <alignment horizontal="center" wrapText="1"/>
    </xf>
    <xf numFmtId="0" fontId="14" fillId="34" borderId="12" xfId="0" applyFont="1" applyFill="1" applyBorder="1" applyAlignment="1">
      <alignment horizontal="center" wrapText="1"/>
    </xf>
    <xf numFmtId="0" fontId="14" fillId="35" borderId="12" xfId="0" applyFont="1" applyFill="1" applyBorder="1" applyAlignment="1">
      <alignment horizontal="center" wrapText="1"/>
    </xf>
    <xf numFmtId="0" fontId="5" fillId="36" borderId="0" xfId="0" applyFont="1" applyFill="1" applyAlignment="1">
      <alignment horizontal="center" vertical="center" wrapText="1"/>
    </xf>
    <xf numFmtId="0" fontId="5" fillId="36" borderId="10" xfId="0" applyFont="1" applyFill="1" applyBorder="1" applyAlignment="1">
      <alignment horizontal="left" vertical="center" wrapText="1"/>
    </xf>
    <xf numFmtId="0" fontId="5" fillId="36" borderId="0" xfId="0" applyFont="1" applyFill="1" applyAlignment="1">
      <alignment horizontal="left" vertical="center" wrapText="1"/>
    </xf>
    <xf numFmtId="0" fontId="5" fillId="36" borderId="10" xfId="0" applyFont="1" applyFill="1" applyBorder="1" applyAlignment="1">
      <alignment horizontal="center" vertical="center" wrapText="1"/>
    </xf>
    <xf numFmtId="0" fontId="3" fillId="36" borderId="0" xfId="0" applyFont="1" applyFill="1" applyBorder="1" applyAlignment="1">
      <alignment horizontal="left" vertical="center" wrapText="1"/>
    </xf>
    <xf numFmtId="0" fontId="3" fillId="36" borderId="0" xfId="0" applyFont="1" applyFill="1" applyAlignment="1">
      <alignment horizontal="center" vertical="center" wrapText="1"/>
    </xf>
    <xf numFmtId="0" fontId="3" fillId="36" borderId="13"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1" fillId="37" borderId="0" xfId="0" applyFont="1" applyFill="1" applyAlignment="1">
      <alignment horizontal="left" vertical="center" wrapText="1"/>
    </xf>
    <xf numFmtId="0" fontId="1" fillId="0" borderId="1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7" borderId="0"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1" fillId="37" borderId="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1" fillId="37" borderId="0" xfId="0" applyFont="1" applyFill="1" applyAlignment="1">
      <alignment horizontal="right" vertical="center" wrapText="1"/>
    </xf>
    <xf numFmtId="0" fontId="1" fillId="37" borderId="0" xfId="0" applyFont="1" applyFill="1" applyAlignment="1">
      <alignment horizontal="center" vertical="center" wrapText="1"/>
    </xf>
    <xf numFmtId="0" fontId="18" fillId="38" borderId="13"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0" fillId="38" borderId="13"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18" fillId="36" borderId="13"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17" fillId="39" borderId="18" xfId="0" applyFont="1" applyFill="1" applyBorder="1" applyAlignment="1">
      <alignment horizontal="left" vertical="center" wrapText="1"/>
    </xf>
    <xf numFmtId="0" fontId="17" fillId="39" borderId="18" xfId="0" applyFont="1" applyFill="1" applyBorder="1" applyAlignment="1">
      <alignment horizontal="center" vertical="center" wrapText="1"/>
    </xf>
    <xf numFmtId="0" fontId="17" fillId="39" borderId="18" xfId="0" applyFont="1" applyFill="1" applyBorder="1" applyAlignment="1">
      <alignment vertical="center" wrapText="1"/>
    </xf>
    <xf numFmtId="0" fontId="18" fillId="39" borderId="19" xfId="0" applyFont="1" applyFill="1" applyBorder="1" applyAlignment="1">
      <alignment horizontal="center" vertical="center" wrapText="1"/>
    </xf>
    <xf numFmtId="0" fontId="18" fillId="39" borderId="18" xfId="0" applyFont="1" applyFill="1" applyBorder="1" applyAlignment="1">
      <alignment horizontal="center" vertical="center" wrapText="1"/>
    </xf>
    <xf numFmtId="0" fontId="18" fillId="39" borderId="20" xfId="0" applyFont="1" applyFill="1" applyBorder="1" applyAlignment="1">
      <alignment horizontal="center" vertical="center" textRotation="90" wrapText="1"/>
    </xf>
    <xf numFmtId="0" fontId="18" fillId="39" borderId="16" xfId="0" applyFont="1" applyFill="1" applyBorder="1" applyAlignment="1">
      <alignment horizontal="center" vertical="center" textRotation="90" wrapText="1"/>
    </xf>
    <xf numFmtId="0" fontId="0" fillId="40" borderId="0" xfId="0" applyFill="1" applyAlignment="1">
      <alignment vertical="center" wrapText="1"/>
    </xf>
    <xf numFmtId="0" fontId="0" fillId="39" borderId="0" xfId="0" applyFont="1" applyFill="1" applyBorder="1" applyAlignment="1">
      <alignment horizontal="center" vertical="center" wrapText="1"/>
    </xf>
    <xf numFmtId="0" fontId="18" fillId="41" borderId="13" xfId="0" applyFont="1" applyFill="1" applyBorder="1" applyAlignment="1">
      <alignment horizontal="center" vertical="center" wrapText="1"/>
    </xf>
    <xf numFmtId="0" fontId="0" fillId="41" borderId="13" xfId="0" applyFont="1" applyFill="1" applyBorder="1" applyAlignment="1">
      <alignment horizontal="center" vertical="center" wrapText="1"/>
    </xf>
    <xf numFmtId="0" fontId="18" fillId="42" borderId="13" xfId="0" applyFont="1" applyFill="1" applyBorder="1" applyAlignment="1">
      <alignment horizontal="center" vertical="center" wrapText="1"/>
    </xf>
    <xf numFmtId="0" fontId="0" fillId="42" borderId="13" xfId="0" applyFont="1" applyFill="1" applyBorder="1" applyAlignment="1">
      <alignment horizontal="center" vertical="center" wrapText="1"/>
    </xf>
    <xf numFmtId="0" fontId="18" fillId="42" borderId="13" xfId="0" applyFont="1" applyFill="1" applyBorder="1" applyAlignment="1">
      <alignment horizontal="left" vertical="center" wrapText="1"/>
    </xf>
    <xf numFmtId="0" fontId="0" fillId="42" borderId="13" xfId="0" applyFont="1" applyFill="1" applyBorder="1" applyAlignment="1">
      <alignment horizontal="center" vertical="center" wrapText="1"/>
    </xf>
    <xf numFmtId="0" fontId="18" fillId="41" borderId="13" xfId="0" applyFont="1" applyFill="1" applyBorder="1" applyAlignment="1" applyProtection="1">
      <alignment horizontal="center" vertical="center" wrapText="1"/>
      <protection/>
    </xf>
    <xf numFmtId="0" fontId="18" fillId="42" borderId="13" xfId="0" applyFont="1" applyFill="1" applyBorder="1" applyAlignment="1" applyProtection="1">
      <alignment horizontal="center" vertical="center" wrapText="1"/>
      <protection/>
    </xf>
    <xf numFmtId="0" fontId="18" fillId="38"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18" fillId="36" borderId="15" xfId="0" applyFont="1" applyFill="1" applyBorder="1" applyAlignment="1">
      <alignment horizontal="center" vertical="center" wrapText="1"/>
    </xf>
    <xf numFmtId="0" fontId="18" fillId="38" borderId="15" xfId="0" applyFont="1" applyFill="1" applyBorder="1" applyAlignment="1">
      <alignment horizontal="center" vertical="center" wrapText="1"/>
    </xf>
    <xf numFmtId="0" fontId="18" fillId="36" borderId="21" xfId="0" applyFont="1" applyFill="1" applyBorder="1" applyAlignment="1">
      <alignment horizontal="center" vertical="center" wrapText="1"/>
    </xf>
    <xf numFmtId="0" fontId="0" fillId="41" borderId="21" xfId="0" applyFont="1" applyFill="1" applyBorder="1" applyAlignment="1">
      <alignment horizontal="center" vertical="center" wrapText="1"/>
    </xf>
    <xf numFmtId="0" fontId="18" fillId="41" borderId="10" xfId="0" applyFont="1" applyFill="1" applyBorder="1" applyAlignment="1">
      <alignment horizontal="center" vertical="center" wrapText="1"/>
    </xf>
    <xf numFmtId="0" fontId="0" fillId="41" borderId="10" xfId="0" applyFont="1" applyFill="1" applyBorder="1" applyAlignment="1">
      <alignment horizontal="center" vertical="center" wrapText="1"/>
    </xf>
    <xf numFmtId="0" fontId="18" fillId="41" borderId="10" xfId="0" applyFont="1" applyFill="1" applyBorder="1" applyAlignment="1">
      <alignment horizontal="left" vertical="center" wrapText="1"/>
    </xf>
    <xf numFmtId="0" fontId="0" fillId="42" borderId="21" xfId="0" applyFont="1" applyFill="1" applyBorder="1" applyAlignment="1">
      <alignment horizontal="center" vertical="center" wrapText="1"/>
    </xf>
    <xf numFmtId="0" fontId="18" fillId="42" borderId="10" xfId="0" applyFont="1" applyFill="1" applyBorder="1" applyAlignment="1">
      <alignment horizontal="center" vertical="center" wrapText="1"/>
    </xf>
    <xf numFmtId="0" fontId="0" fillId="42" borderId="10" xfId="0" applyFont="1" applyFill="1" applyBorder="1" applyAlignment="1">
      <alignment horizontal="center" vertical="center" wrapText="1"/>
    </xf>
    <xf numFmtId="0" fontId="0" fillId="42" borderId="12"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41" borderId="22" xfId="0" applyFont="1" applyFill="1" applyBorder="1" applyAlignment="1">
      <alignment horizontal="center" vertical="center" wrapText="1"/>
    </xf>
    <xf numFmtId="0" fontId="0" fillId="41" borderId="0" xfId="0" applyFont="1" applyFill="1" applyAlignment="1">
      <alignment horizontal="center" vertical="center" wrapText="1"/>
    </xf>
    <xf numFmtId="0" fontId="18" fillId="41" borderId="10" xfId="0" applyNumberFormat="1" applyFont="1" applyFill="1" applyBorder="1" applyAlignment="1">
      <alignment horizontal="center" vertical="center" wrapText="1"/>
    </xf>
    <xf numFmtId="0" fontId="0" fillId="42" borderId="0" xfId="0" applyFont="1" applyFill="1" applyAlignment="1">
      <alignment horizontal="center" vertical="center" wrapText="1"/>
    </xf>
    <xf numFmtId="0" fontId="18" fillId="42" borderId="10" xfId="0" applyNumberFormat="1" applyFont="1" applyFill="1" applyBorder="1" applyAlignment="1">
      <alignment horizontal="center" vertical="center" wrapText="1"/>
    </xf>
    <xf numFmtId="0" fontId="0" fillId="42" borderId="23" xfId="0" applyFont="1" applyFill="1" applyBorder="1" applyAlignment="1">
      <alignment horizontal="center" vertical="center" wrapText="1"/>
    </xf>
    <xf numFmtId="0" fontId="18" fillId="42" borderId="16" xfId="0" applyFont="1" applyFill="1" applyBorder="1" applyAlignment="1">
      <alignment horizontal="center" vertical="center" wrapText="1"/>
    </xf>
    <xf numFmtId="0" fontId="0" fillId="41" borderId="23" xfId="0" applyFont="1" applyFill="1" applyBorder="1" applyAlignment="1">
      <alignment horizontal="center" vertical="center" wrapText="1"/>
    </xf>
    <xf numFmtId="0" fontId="18" fillId="42" borderId="10" xfId="0" applyFont="1" applyFill="1" applyBorder="1" applyAlignment="1">
      <alignment horizontal="left" vertical="center" wrapText="1"/>
    </xf>
    <xf numFmtId="0" fontId="18" fillId="39" borderId="10" xfId="0" applyFont="1" applyFill="1" applyBorder="1" applyAlignment="1">
      <alignment horizontal="center" vertical="center" wrapText="1"/>
    </xf>
    <xf numFmtId="0" fontId="18" fillId="39" borderId="24" xfId="0" applyFont="1" applyFill="1" applyBorder="1" applyAlignment="1">
      <alignment horizontal="left" vertical="center" wrapText="1"/>
    </xf>
    <xf numFmtId="0" fontId="18" fillId="39" borderId="24" xfId="0" applyFont="1" applyFill="1" applyBorder="1" applyAlignment="1">
      <alignment horizontal="center" vertical="center" wrapText="1"/>
    </xf>
    <xf numFmtId="0" fontId="0" fillId="36" borderId="0" xfId="0" applyFill="1" applyAlignment="1">
      <alignment horizontal="center" vertical="center" wrapText="1"/>
    </xf>
    <xf numFmtId="0" fontId="18" fillId="41" borderId="13"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18" fillId="42" borderId="13" xfId="0" applyFont="1" applyFill="1" applyBorder="1" applyAlignment="1">
      <alignment horizontal="center" vertical="center" wrapText="1"/>
    </xf>
    <xf numFmtId="0" fontId="18" fillId="41" borderId="13" xfId="0" applyFont="1" applyFill="1" applyBorder="1" applyAlignment="1">
      <alignment horizontal="center" vertical="center"/>
    </xf>
    <xf numFmtId="0" fontId="2" fillId="43" borderId="13" xfId="0" applyFont="1" applyFill="1" applyBorder="1" applyAlignment="1">
      <alignment horizontal="center" vertical="center" wrapText="1"/>
    </xf>
    <xf numFmtId="0" fontId="12" fillId="0" borderId="26" xfId="0" applyFont="1" applyBorder="1" applyAlignment="1">
      <alignment horizontal="center" vertical="top" textRotation="90" wrapText="1"/>
    </xf>
    <xf numFmtId="0" fontId="12" fillId="37" borderId="26" xfId="0" applyFont="1" applyFill="1" applyBorder="1" applyAlignment="1">
      <alignment horizontal="center" wrapText="1"/>
    </xf>
    <xf numFmtId="0" fontId="14" fillId="37" borderId="26" xfId="0" applyFont="1" applyFill="1" applyBorder="1" applyAlignment="1">
      <alignment horizontal="center" vertical="center" textRotation="90" wrapText="1"/>
    </xf>
    <xf numFmtId="0" fontId="2" fillId="43" borderId="27" xfId="0" applyFont="1" applyFill="1" applyBorder="1" applyAlignment="1">
      <alignment horizontal="center" vertical="center"/>
    </xf>
    <xf numFmtId="0" fontId="2" fillId="43" borderId="28" xfId="0" applyFont="1" applyFill="1" applyBorder="1" applyAlignment="1">
      <alignment horizontal="center" vertical="center"/>
    </xf>
    <xf numFmtId="0" fontId="2" fillId="43" borderId="29" xfId="0" applyFont="1" applyFill="1" applyBorder="1" applyAlignment="1">
      <alignment horizontal="center" vertical="center"/>
    </xf>
    <xf numFmtId="0" fontId="18" fillId="41" borderId="10" xfId="0" applyFont="1" applyFill="1" applyBorder="1" applyAlignment="1">
      <alignment horizontal="center" vertical="center" wrapText="1"/>
    </xf>
    <xf numFmtId="0" fontId="18" fillId="42" borderId="10" xfId="0" applyFont="1" applyFill="1" applyBorder="1" applyAlignment="1">
      <alignment horizontal="center" vertical="center" wrapText="1"/>
    </xf>
    <xf numFmtId="0" fontId="18" fillId="41" borderId="1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DH37"/>
  <sheetViews>
    <sheetView tabSelected="1" view="pageBreakPreview" zoomScale="70" zoomScaleNormal="40" zoomScaleSheetLayoutView="70" zoomScalePageLayoutView="0" workbookViewId="0" topLeftCell="A1">
      <selection activeCell="H5" sqref="H5:H36"/>
    </sheetView>
  </sheetViews>
  <sheetFormatPr defaultColWidth="9.140625" defaultRowHeight="12.75"/>
  <cols>
    <col min="1" max="1" width="4.421875" style="39" customWidth="1"/>
    <col min="2" max="2" width="27.28125" style="26" customWidth="1"/>
    <col min="3" max="3" width="43.28125" style="43" customWidth="1"/>
    <col min="4" max="4" width="19.28125" style="44" customWidth="1"/>
    <col min="5" max="5" width="31.7109375" style="29" customWidth="1"/>
    <col min="6" max="6" width="17.28125" style="44" customWidth="1"/>
    <col min="7" max="7" width="25.8515625" style="45" customWidth="1"/>
    <col min="8" max="8" width="83.8515625" style="3" customWidth="1"/>
    <col min="9" max="9" width="26.28125" style="45" customWidth="1"/>
    <col min="10" max="10" width="25.7109375" style="45" customWidth="1"/>
    <col min="11" max="11" width="25.57421875" style="45" customWidth="1"/>
    <col min="12" max="12" width="20.140625" style="45" customWidth="1"/>
    <col min="13" max="13" width="27.00390625" style="29" customWidth="1"/>
    <col min="14" max="14" width="24.7109375" style="45" customWidth="1"/>
    <col min="15" max="15" width="0" style="45" hidden="1" customWidth="1"/>
    <col min="16" max="16" width="13.7109375" style="45" customWidth="1"/>
    <col min="17" max="17" width="26.140625" style="29" customWidth="1"/>
    <col min="18" max="21" width="9.140625" style="2" customWidth="1"/>
    <col min="22" max="22" width="121.00390625" style="2" customWidth="1"/>
    <col min="23" max="24" width="9.140625" style="2" customWidth="1"/>
    <col min="25" max="25" width="12.00390625" style="2" customWidth="1"/>
    <col min="26" max="32" width="9.140625" style="2" customWidth="1"/>
    <col min="33" max="33" width="17.57421875" style="2" customWidth="1"/>
    <col min="34" max="35" width="9.140625" style="2" customWidth="1"/>
    <col min="36" max="36" width="17.00390625" style="2" customWidth="1"/>
    <col min="37" max="16384" width="9.140625" style="2" customWidth="1"/>
  </cols>
  <sheetData>
    <row r="1" spans="1:17" s="1" customFormat="1" ht="15">
      <c r="A1" s="25"/>
      <c r="B1" s="46"/>
      <c r="C1" s="27"/>
      <c r="D1" s="28"/>
      <c r="E1" s="29"/>
      <c r="F1" s="30"/>
      <c r="G1" s="31"/>
      <c r="H1" s="3"/>
      <c r="I1" s="29"/>
      <c r="J1" s="29"/>
      <c r="K1" s="29"/>
      <c r="L1" s="29"/>
      <c r="M1" s="29"/>
      <c r="N1" s="29"/>
      <c r="O1" s="29"/>
      <c r="P1" s="29"/>
      <c r="Q1" s="29"/>
    </row>
    <row r="2" spans="1:17" s="1" customFormat="1" ht="57.75" customHeight="1">
      <c r="A2" s="32"/>
      <c r="B2" s="106" t="s">
        <v>114</v>
      </c>
      <c r="C2" s="106"/>
      <c r="D2" s="106"/>
      <c r="E2" s="106"/>
      <c r="F2" s="102"/>
      <c r="G2" s="103"/>
      <c r="H2" s="103"/>
      <c r="I2" s="33"/>
      <c r="J2" s="33"/>
      <c r="K2" s="33"/>
      <c r="L2" s="33"/>
      <c r="M2" s="33"/>
      <c r="N2" s="33"/>
      <c r="O2" s="33"/>
      <c r="P2" s="33"/>
      <c r="Q2" s="33"/>
    </row>
    <row r="3" spans="1:112" s="5" customFormat="1" ht="15.75" thickBot="1">
      <c r="A3" s="34"/>
      <c r="B3" s="41"/>
      <c r="C3" s="35"/>
      <c r="D3" s="36"/>
      <c r="E3" s="36"/>
      <c r="F3" s="36"/>
      <c r="G3" s="36"/>
      <c r="H3" s="24"/>
      <c r="I3" s="37"/>
      <c r="J3" s="36"/>
      <c r="K3" s="37"/>
      <c r="L3" s="37"/>
      <c r="M3" s="37"/>
      <c r="N3" s="37"/>
      <c r="O3" s="37"/>
      <c r="P3" s="37"/>
      <c r="Q3" s="37"/>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12" s="62" customFormat="1" ht="141.75" customHeight="1" thickTop="1">
      <c r="A4" s="34"/>
      <c r="B4" s="52" t="s">
        <v>2</v>
      </c>
      <c r="C4" s="53" t="s">
        <v>3</v>
      </c>
      <c r="D4" s="54" t="s">
        <v>115</v>
      </c>
      <c r="E4" s="55" t="s">
        <v>4</v>
      </c>
      <c r="F4" s="56" t="s">
        <v>116</v>
      </c>
      <c r="G4" s="55" t="s">
        <v>5</v>
      </c>
      <c r="H4" s="52" t="s">
        <v>6</v>
      </c>
      <c r="I4" s="53" t="s">
        <v>7</v>
      </c>
      <c r="J4" s="57" t="s">
        <v>8</v>
      </c>
      <c r="K4" s="57" t="s">
        <v>9</v>
      </c>
      <c r="L4" s="58" t="s">
        <v>10</v>
      </c>
      <c r="M4" s="58" t="s">
        <v>11</v>
      </c>
      <c r="N4" s="57" t="s">
        <v>117</v>
      </c>
      <c r="O4" s="59"/>
      <c r="P4" s="60" t="s">
        <v>12</v>
      </c>
      <c r="Q4" s="53" t="s">
        <v>13</v>
      </c>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row>
    <row r="5" spans="1:17" ht="217.5" customHeight="1">
      <c r="A5" s="38"/>
      <c r="B5" s="101" t="s">
        <v>14</v>
      </c>
      <c r="C5" s="64" t="s">
        <v>15</v>
      </c>
      <c r="D5" s="40" t="s">
        <v>16</v>
      </c>
      <c r="E5" s="49"/>
      <c r="F5" s="64" t="s">
        <v>17</v>
      </c>
      <c r="G5" s="64" t="str">
        <f aca="true" t="shared" si="0" ref="G5:G24">IF(F5="wysokie","decyzja administracyjna, decyzja ustalajaca opłatę",IF(F5="Średnie","zalecenia pokontrolne, decyzja ustalająca opłatę","brak działań"))</f>
        <v>brak działań</v>
      </c>
      <c r="H5" s="80" t="s">
        <v>133</v>
      </c>
      <c r="I5" s="64" t="s">
        <v>18</v>
      </c>
      <c r="J5" s="64" t="s">
        <v>18</v>
      </c>
      <c r="K5" s="64" t="s">
        <v>18</v>
      </c>
      <c r="L5" s="64" t="s">
        <v>18</v>
      </c>
      <c r="M5" s="49"/>
      <c r="N5" s="40" t="s">
        <v>19</v>
      </c>
      <c r="O5" s="40" t="str">
        <f aca="true" t="shared" si="1" ref="O5:O36">F5&amp;N5</f>
        <v>NiskieB</v>
      </c>
      <c r="P5" s="69" t="str">
        <f aca="true" t="shared" si="2" ref="P5:P36">IF(OR(O5="WysokieN",O5="WysokieB",O5="ŚrednieN"),"Wysokie",IF(OR(O5="WysokieP",O5="NiskieN",O5="ŚrednieB"),"Średnie","Niskie"))</f>
        <v>Niskie</v>
      </c>
      <c r="Q5" s="69" t="str">
        <f aca="true" t="shared" si="3" ref="Q5:Q24">IF(AND(D5="Tak",P5="Wysokie"),"decyzja administracyjna, decyzja ustalajaca opłatę",IF(AND(D5="Tak",P5="Średnie"),"zalecenia pokontrolne; decyzja ustalająca opłatę",IF(AND(D5="Tak",P5="Niskie"),"decyzja ustalająca opłatę","brak działań")))</f>
        <v>decyzja ustalająca opłatę</v>
      </c>
    </row>
    <row r="6" spans="1:17" ht="187.5" customHeight="1">
      <c r="A6" s="38"/>
      <c r="B6" s="101"/>
      <c r="C6" s="64" t="s">
        <v>20</v>
      </c>
      <c r="D6" s="40" t="s">
        <v>16</v>
      </c>
      <c r="E6" s="49"/>
      <c r="F6" s="64" t="s">
        <v>17</v>
      </c>
      <c r="G6" s="64" t="str">
        <f t="shared" si="0"/>
        <v>brak działań</v>
      </c>
      <c r="H6" s="82" t="s">
        <v>118</v>
      </c>
      <c r="I6" s="64" t="s">
        <v>18</v>
      </c>
      <c r="J6" s="64" t="s">
        <v>18</v>
      </c>
      <c r="K6" s="64" t="s">
        <v>18</v>
      </c>
      <c r="L6" s="64" t="s">
        <v>18</v>
      </c>
      <c r="M6" s="49"/>
      <c r="N6" s="40" t="s">
        <v>19</v>
      </c>
      <c r="O6" s="40" t="str">
        <f t="shared" si="1"/>
        <v>NiskieB</v>
      </c>
      <c r="P6" s="69" t="str">
        <f t="shared" si="2"/>
        <v>Niskie</v>
      </c>
      <c r="Q6" s="69" t="str">
        <f t="shared" si="3"/>
        <v>decyzja ustalająca opłatę</v>
      </c>
    </row>
    <row r="7" spans="1:17" ht="126" customHeight="1">
      <c r="A7" s="38"/>
      <c r="B7" s="104" t="s">
        <v>21</v>
      </c>
      <c r="C7" s="66" t="s">
        <v>22</v>
      </c>
      <c r="D7" s="51" t="s">
        <v>16</v>
      </c>
      <c r="E7" s="50"/>
      <c r="F7" s="66" t="s">
        <v>17</v>
      </c>
      <c r="G7" s="66" t="str">
        <f t="shared" si="0"/>
        <v>brak działań</v>
      </c>
      <c r="H7" s="84" t="s">
        <v>134</v>
      </c>
      <c r="I7" s="66" t="s">
        <v>18</v>
      </c>
      <c r="J7" s="66" t="s">
        <v>18</v>
      </c>
      <c r="K7" s="66" t="s">
        <v>18</v>
      </c>
      <c r="L7" s="66" t="s">
        <v>18</v>
      </c>
      <c r="M7" s="50"/>
      <c r="N7" s="51" t="s">
        <v>19</v>
      </c>
      <c r="O7" s="51" t="str">
        <f t="shared" si="1"/>
        <v>NiskieB</v>
      </c>
      <c r="P7" s="70" t="str">
        <f t="shared" si="2"/>
        <v>Niskie</v>
      </c>
      <c r="Q7" s="70" t="str">
        <f t="shared" si="3"/>
        <v>decyzja ustalająca opłatę</v>
      </c>
    </row>
    <row r="8" spans="1:17" ht="69.75" customHeight="1">
      <c r="A8" s="38"/>
      <c r="B8" s="104"/>
      <c r="C8" s="66" t="s">
        <v>23</v>
      </c>
      <c r="D8" s="51" t="s">
        <v>16</v>
      </c>
      <c r="E8" s="50"/>
      <c r="F8" s="66" t="s">
        <v>17</v>
      </c>
      <c r="G8" s="66" t="str">
        <f t="shared" si="0"/>
        <v>brak działań</v>
      </c>
      <c r="H8" s="84" t="s">
        <v>119</v>
      </c>
      <c r="I8" s="66" t="s">
        <v>18</v>
      </c>
      <c r="J8" s="66" t="s">
        <v>18</v>
      </c>
      <c r="K8" s="66" t="s">
        <v>18</v>
      </c>
      <c r="L8" s="66" t="s">
        <v>18</v>
      </c>
      <c r="M8" s="50"/>
      <c r="N8" s="51" t="s">
        <v>19</v>
      </c>
      <c r="O8" s="51" t="str">
        <f t="shared" si="1"/>
        <v>NiskieB</v>
      </c>
      <c r="P8" s="70" t="str">
        <f t="shared" si="2"/>
        <v>Niskie</v>
      </c>
      <c r="Q8" s="70" t="str">
        <f t="shared" si="3"/>
        <v>decyzja ustalająca opłatę</v>
      </c>
    </row>
    <row r="9" spans="1:17" ht="137.25" customHeight="1">
      <c r="A9" s="38"/>
      <c r="B9" s="104"/>
      <c r="C9" s="66" t="s">
        <v>24</v>
      </c>
      <c r="D9" s="51" t="s">
        <v>16</v>
      </c>
      <c r="E9" s="50"/>
      <c r="F9" s="66" t="s">
        <v>17</v>
      </c>
      <c r="G9" s="66" t="str">
        <f t="shared" si="0"/>
        <v>brak działań</v>
      </c>
      <c r="H9" s="84" t="s">
        <v>135</v>
      </c>
      <c r="I9" s="66" t="s">
        <v>18</v>
      </c>
      <c r="J9" s="66" t="s">
        <v>18</v>
      </c>
      <c r="K9" s="66" t="s">
        <v>18</v>
      </c>
      <c r="L9" s="66" t="s">
        <v>18</v>
      </c>
      <c r="M9" s="50"/>
      <c r="N9" s="51" t="s">
        <v>19</v>
      </c>
      <c r="O9" s="51" t="str">
        <f t="shared" si="1"/>
        <v>NiskieB</v>
      </c>
      <c r="P9" s="70" t="str">
        <f t="shared" si="2"/>
        <v>Niskie</v>
      </c>
      <c r="Q9" s="70" t="str">
        <f t="shared" si="3"/>
        <v>decyzja ustalająca opłatę</v>
      </c>
    </row>
    <row r="10" spans="1:17" ht="113.25" customHeight="1">
      <c r="A10" s="38"/>
      <c r="B10" s="104"/>
      <c r="C10" s="66" t="s">
        <v>25</v>
      </c>
      <c r="D10" s="51" t="s">
        <v>16</v>
      </c>
      <c r="E10" s="50"/>
      <c r="F10" s="66" t="s">
        <v>17</v>
      </c>
      <c r="G10" s="66" t="str">
        <f t="shared" si="0"/>
        <v>brak działań</v>
      </c>
      <c r="H10" s="84" t="s">
        <v>119</v>
      </c>
      <c r="I10" s="66" t="s">
        <v>18</v>
      </c>
      <c r="J10" s="66" t="s">
        <v>18</v>
      </c>
      <c r="K10" s="66" t="s">
        <v>18</v>
      </c>
      <c r="L10" s="66" t="s">
        <v>18</v>
      </c>
      <c r="M10" s="50"/>
      <c r="N10" s="51" t="s">
        <v>19</v>
      </c>
      <c r="O10" s="51" t="str">
        <f t="shared" si="1"/>
        <v>NiskieB</v>
      </c>
      <c r="P10" s="70" t="str">
        <f t="shared" si="2"/>
        <v>Niskie</v>
      </c>
      <c r="Q10" s="70" t="str">
        <f t="shared" si="3"/>
        <v>decyzja ustalająca opłatę</v>
      </c>
    </row>
    <row r="11" spans="1:17" ht="262.5" customHeight="1">
      <c r="A11" s="38"/>
      <c r="B11" s="105" t="s">
        <v>26</v>
      </c>
      <c r="C11" s="64" t="s">
        <v>27</v>
      </c>
      <c r="D11" s="40" t="s">
        <v>16</v>
      </c>
      <c r="E11" s="49"/>
      <c r="F11" s="64" t="s">
        <v>17</v>
      </c>
      <c r="G11" s="64" t="str">
        <f t="shared" si="0"/>
        <v>brak działań</v>
      </c>
      <c r="H11" s="80" t="s">
        <v>136</v>
      </c>
      <c r="I11" s="64" t="s">
        <v>18</v>
      </c>
      <c r="J11" s="64" t="s">
        <v>18</v>
      </c>
      <c r="K11" s="64" t="s">
        <v>18</v>
      </c>
      <c r="L11" s="64" t="s">
        <v>18</v>
      </c>
      <c r="M11" s="49"/>
      <c r="N11" s="40" t="s">
        <v>19</v>
      </c>
      <c r="O11" s="40" t="str">
        <f t="shared" si="1"/>
        <v>NiskieB</v>
      </c>
      <c r="P11" s="69" t="str">
        <f t="shared" si="2"/>
        <v>Niskie</v>
      </c>
      <c r="Q11" s="69" t="str">
        <f t="shared" si="3"/>
        <v>decyzja ustalająca opłatę</v>
      </c>
    </row>
    <row r="12" spans="2:17" ht="237" customHeight="1">
      <c r="B12" s="105"/>
      <c r="C12" s="64" t="s">
        <v>28</v>
      </c>
      <c r="D12" s="40" t="s">
        <v>16</v>
      </c>
      <c r="E12" s="49"/>
      <c r="F12" s="64" t="s">
        <v>17</v>
      </c>
      <c r="G12" s="64" t="str">
        <f t="shared" si="0"/>
        <v>brak działań</v>
      </c>
      <c r="H12" s="80" t="s">
        <v>137</v>
      </c>
      <c r="I12" s="64" t="s">
        <v>18</v>
      </c>
      <c r="J12" s="64" t="s">
        <v>18</v>
      </c>
      <c r="K12" s="64" t="s">
        <v>18</v>
      </c>
      <c r="L12" s="64" t="s">
        <v>18</v>
      </c>
      <c r="M12" s="40"/>
      <c r="N12" s="40" t="s">
        <v>19</v>
      </c>
      <c r="O12" s="40" t="str">
        <f t="shared" si="1"/>
        <v>NiskieB</v>
      </c>
      <c r="P12" s="69" t="str">
        <f t="shared" si="2"/>
        <v>Niskie</v>
      </c>
      <c r="Q12" s="69" t="str">
        <f t="shared" si="3"/>
        <v>decyzja ustalająca opłatę</v>
      </c>
    </row>
    <row r="13" spans="2:17" ht="127.5" customHeight="1">
      <c r="B13" s="105"/>
      <c r="C13" s="64" t="s">
        <v>29</v>
      </c>
      <c r="D13" s="40" t="s">
        <v>16</v>
      </c>
      <c r="E13" s="49"/>
      <c r="F13" s="64" t="s">
        <v>17</v>
      </c>
      <c r="G13" s="64" t="str">
        <f t="shared" si="0"/>
        <v>brak działań</v>
      </c>
      <c r="H13" s="80" t="s">
        <v>138</v>
      </c>
      <c r="I13" s="64" t="s">
        <v>18</v>
      </c>
      <c r="J13" s="64" t="s">
        <v>18</v>
      </c>
      <c r="K13" s="64" t="s">
        <v>18</v>
      </c>
      <c r="L13" s="64" t="s">
        <v>18</v>
      </c>
      <c r="M13" s="40"/>
      <c r="N13" s="40" t="s">
        <v>30</v>
      </c>
      <c r="O13" s="40" t="str">
        <f t="shared" si="1"/>
        <v>NiskieN</v>
      </c>
      <c r="P13" s="69" t="str">
        <f t="shared" si="2"/>
        <v>Średnie</v>
      </c>
      <c r="Q13" s="69" t="str">
        <f t="shared" si="3"/>
        <v>zalecenia pokontrolne; decyzja ustalająca opłatę</v>
      </c>
    </row>
    <row r="14" spans="2:17" ht="81.75" customHeight="1">
      <c r="B14" s="105"/>
      <c r="C14" s="64" t="s">
        <v>31</v>
      </c>
      <c r="D14" s="40" t="s">
        <v>16</v>
      </c>
      <c r="E14" s="49"/>
      <c r="F14" s="64" t="s">
        <v>17</v>
      </c>
      <c r="G14" s="64" t="str">
        <f t="shared" si="0"/>
        <v>brak działań</v>
      </c>
      <c r="H14" s="80" t="s">
        <v>120</v>
      </c>
      <c r="I14" s="64" t="s">
        <v>18</v>
      </c>
      <c r="J14" s="64" t="s">
        <v>18</v>
      </c>
      <c r="K14" s="64" t="s">
        <v>18</v>
      </c>
      <c r="L14" s="64" t="s">
        <v>18</v>
      </c>
      <c r="M14" s="40"/>
      <c r="N14" s="40" t="s">
        <v>30</v>
      </c>
      <c r="O14" s="40" t="str">
        <f t="shared" si="1"/>
        <v>NiskieN</v>
      </c>
      <c r="P14" s="69" t="str">
        <f t="shared" si="2"/>
        <v>Średnie</v>
      </c>
      <c r="Q14" s="69" t="str">
        <f t="shared" si="3"/>
        <v>zalecenia pokontrolne; decyzja ustalająca opłatę</v>
      </c>
    </row>
    <row r="15" spans="2:17" ht="111" customHeight="1">
      <c r="B15" s="105"/>
      <c r="C15" s="64" t="s">
        <v>32</v>
      </c>
      <c r="D15" s="40" t="s">
        <v>16</v>
      </c>
      <c r="E15" s="49"/>
      <c r="F15" s="64" t="s">
        <v>17</v>
      </c>
      <c r="G15" s="64" t="str">
        <f t="shared" si="0"/>
        <v>brak działań</v>
      </c>
      <c r="H15" s="80" t="s">
        <v>121</v>
      </c>
      <c r="I15" s="64" t="s">
        <v>18</v>
      </c>
      <c r="J15" s="64" t="s">
        <v>18</v>
      </c>
      <c r="K15" s="64" t="s">
        <v>18</v>
      </c>
      <c r="L15" s="64" t="s">
        <v>18</v>
      </c>
      <c r="M15" s="40"/>
      <c r="N15" s="40" t="s">
        <v>19</v>
      </c>
      <c r="O15" s="40" t="str">
        <f t="shared" si="1"/>
        <v>NiskieB</v>
      </c>
      <c r="P15" s="69" t="str">
        <f t="shared" si="2"/>
        <v>Niskie</v>
      </c>
      <c r="Q15" s="69" t="str">
        <f t="shared" si="3"/>
        <v>decyzja ustalająca opłatę</v>
      </c>
    </row>
    <row r="16" spans="2:17" ht="102.75" customHeight="1">
      <c r="B16" s="105"/>
      <c r="C16" s="64" t="s">
        <v>33</v>
      </c>
      <c r="D16" s="40" t="s">
        <v>16</v>
      </c>
      <c r="E16" s="49"/>
      <c r="F16" s="64" t="s">
        <v>17</v>
      </c>
      <c r="G16" s="64" t="str">
        <f t="shared" si="0"/>
        <v>brak działań</v>
      </c>
      <c r="H16" s="90" t="s">
        <v>122</v>
      </c>
      <c r="I16" s="64" t="s">
        <v>18</v>
      </c>
      <c r="J16" s="64" t="s">
        <v>18</v>
      </c>
      <c r="K16" s="64" t="s">
        <v>18</v>
      </c>
      <c r="L16" s="64" t="s">
        <v>18</v>
      </c>
      <c r="M16" s="40"/>
      <c r="N16" s="40" t="s">
        <v>30</v>
      </c>
      <c r="O16" s="40" t="str">
        <f t="shared" si="1"/>
        <v>NiskieN</v>
      </c>
      <c r="P16" s="69" t="str">
        <f t="shared" si="2"/>
        <v>Średnie</v>
      </c>
      <c r="Q16" s="69" t="str">
        <f t="shared" si="3"/>
        <v>zalecenia pokontrolne; decyzja ustalająca opłatę</v>
      </c>
    </row>
    <row r="17" spans="2:17" ht="123" customHeight="1">
      <c r="B17" s="105"/>
      <c r="C17" s="64" t="s">
        <v>34</v>
      </c>
      <c r="D17" s="40" t="s">
        <v>16</v>
      </c>
      <c r="E17" s="49"/>
      <c r="F17" s="64" t="s">
        <v>17</v>
      </c>
      <c r="G17" s="64" t="str">
        <f t="shared" si="0"/>
        <v>brak działań</v>
      </c>
      <c r="H17" s="80" t="s">
        <v>121</v>
      </c>
      <c r="I17" s="64" t="s">
        <v>18</v>
      </c>
      <c r="J17" s="64" t="s">
        <v>18</v>
      </c>
      <c r="K17" s="64" t="s">
        <v>18</v>
      </c>
      <c r="L17" s="64" t="s">
        <v>18</v>
      </c>
      <c r="M17" s="40"/>
      <c r="N17" s="40" t="s">
        <v>35</v>
      </c>
      <c r="O17" s="40" t="str">
        <f t="shared" si="1"/>
        <v>NiskieP</v>
      </c>
      <c r="P17" s="69" t="str">
        <f t="shared" si="2"/>
        <v>Niskie</v>
      </c>
      <c r="Q17" s="69" t="str">
        <f t="shared" si="3"/>
        <v>decyzja ustalająca opłatę</v>
      </c>
    </row>
    <row r="18" spans="2:17" ht="96" customHeight="1">
      <c r="B18" s="104" t="s">
        <v>36</v>
      </c>
      <c r="C18" s="66" t="s">
        <v>37</v>
      </c>
      <c r="D18" s="51" t="s">
        <v>16</v>
      </c>
      <c r="E18" s="50"/>
      <c r="F18" s="66" t="s">
        <v>17</v>
      </c>
      <c r="G18" s="66" t="str">
        <f t="shared" si="0"/>
        <v>brak działań</v>
      </c>
      <c r="H18" s="92" t="s">
        <v>122</v>
      </c>
      <c r="I18" s="66" t="s">
        <v>18</v>
      </c>
      <c r="J18" s="66" t="s">
        <v>18</v>
      </c>
      <c r="K18" s="66" t="s">
        <v>18</v>
      </c>
      <c r="L18" s="66" t="s">
        <v>18</v>
      </c>
      <c r="M18" s="51"/>
      <c r="N18" s="51" t="s">
        <v>35</v>
      </c>
      <c r="O18" s="51" t="str">
        <f t="shared" si="1"/>
        <v>NiskieP</v>
      </c>
      <c r="P18" s="70" t="str">
        <f t="shared" si="2"/>
        <v>Niskie</v>
      </c>
      <c r="Q18" s="70" t="str">
        <f t="shared" si="3"/>
        <v>decyzja ustalająca opłatę</v>
      </c>
    </row>
    <row r="19" spans="2:17" ht="213" customHeight="1">
      <c r="B19" s="104"/>
      <c r="C19" s="66" t="s">
        <v>38</v>
      </c>
      <c r="D19" s="51" t="s">
        <v>16</v>
      </c>
      <c r="E19" s="50"/>
      <c r="F19" s="66" t="s">
        <v>17</v>
      </c>
      <c r="G19" s="66" t="str">
        <f t="shared" si="0"/>
        <v>brak działań</v>
      </c>
      <c r="H19" s="84" t="s">
        <v>123</v>
      </c>
      <c r="I19" s="66" t="s">
        <v>18</v>
      </c>
      <c r="J19" s="66" t="s">
        <v>18</v>
      </c>
      <c r="K19" s="66" t="s">
        <v>18</v>
      </c>
      <c r="L19" s="66" t="s">
        <v>18</v>
      </c>
      <c r="M19" s="51"/>
      <c r="N19" s="51" t="s">
        <v>35</v>
      </c>
      <c r="O19" s="51" t="str">
        <f t="shared" si="1"/>
        <v>NiskieP</v>
      </c>
      <c r="P19" s="70" t="str">
        <f t="shared" si="2"/>
        <v>Niskie</v>
      </c>
      <c r="Q19" s="70" t="str">
        <f t="shared" si="3"/>
        <v>decyzja ustalająca opłatę</v>
      </c>
    </row>
    <row r="20" spans="2:17" ht="163.5" customHeight="1">
      <c r="B20" s="104"/>
      <c r="C20" s="66" t="s">
        <v>39</v>
      </c>
      <c r="D20" s="51" t="s">
        <v>16</v>
      </c>
      <c r="E20" s="50"/>
      <c r="F20" s="66" t="s">
        <v>17</v>
      </c>
      <c r="G20" s="66" t="str">
        <f t="shared" si="0"/>
        <v>brak działań</v>
      </c>
      <c r="H20" s="84" t="s">
        <v>124</v>
      </c>
      <c r="I20" s="66" t="s">
        <v>18</v>
      </c>
      <c r="J20" s="66" t="s">
        <v>18</v>
      </c>
      <c r="K20" s="66" t="s">
        <v>18</v>
      </c>
      <c r="L20" s="66" t="s">
        <v>18</v>
      </c>
      <c r="M20" s="51"/>
      <c r="N20" s="51" t="s">
        <v>35</v>
      </c>
      <c r="O20" s="51" t="str">
        <f t="shared" si="1"/>
        <v>NiskieP</v>
      </c>
      <c r="P20" s="70" t="str">
        <f t="shared" si="2"/>
        <v>Niskie</v>
      </c>
      <c r="Q20" s="70" t="str">
        <f t="shared" si="3"/>
        <v>decyzja ustalająca opłatę</v>
      </c>
    </row>
    <row r="21" spans="2:17" ht="177" customHeight="1">
      <c r="B21" s="104"/>
      <c r="C21" s="66" t="s">
        <v>40</v>
      </c>
      <c r="D21" s="51" t="s">
        <v>16</v>
      </c>
      <c r="E21" s="50"/>
      <c r="F21" s="66" t="s">
        <v>17</v>
      </c>
      <c r="G21" s="66" t="str">
        <f t="shared" si="0"/>
        <v>brak działań</v>
      </c>
      <c r="H21" s="84" t="s">
        <v>125</v>
      </c>
      <c r="I21" s="66" t="s">
        <v>18</v>
      </c>
      <c r="J21" s="66" t="s">
        <v>18</v>
      </c>
      <c r="K21" s="66" t="s">
        <v>18</v>
      </c>
      <c r="L21" s="66" t="s">
        <v>18</v>
      </c>
      <c r="M21" s="51"/>
      <c r="N21" s="51" t="s">
        <v>35</v>
      </c>
      <c r="O21" s="51" t="str">
        <f t="shared" si="1"/>
        <v>NiskieP</v>
      </c>
      <c r="P21" s="70" t="str">
        <f t="shared" si="2"/>
        <v>Niskie</v>
      </c>
      <c r="Q21" s="70" t="str">
        <f t="shared" si="3"/>
        <v>decyzja ustalająca opłatę</v>
      </c>
    </row>
    <row r="22" spans="2:17" ht="97.5" customHeight="1">
      <c r="B22" s="104"/>
      <c r="C22" s="66" t="s">
        <v>41</v>
      </c>
      <c r="D22" s="51" t="s">
        <v>16</v>
      </c>
      <c r="E22" s="50"/>
      <c r="F22" s="66" t="s">
        <v>17</v>
      </c>
      <c r="G22" s="66" t="str">
        <f t="shared" si="0"/>
        <v>brak działań</v>
      </c>
      <c r="H22" s="84" t="s">
        <v>126</v>
      </c>
      <c r="I22" s="66" t="s">
        <v>18</v>
      </c>
      <c r="J22" s="66" t="s">
        <v>18</v>
      </c>
      <c r="K22" s="66" t="s">
        <v>18</v>
      </c>
      <c r="L22" s="66" t="s">
        <v>18</v>
      </c>
      <c r="M22" s="51"/>
      <c r="N22" s="51" t="s">
        <v>35</v>
      </c>
      <c r="O22" s="51" t="str">
        <f t="shared" si="1"/>
        <v>NiskieP</v>
      </c>
      <c r="P22" s="70" t="str">
        <f t="shared" si="2"/>
        <v>Niskie</v>
      </c>
      <c r="Q22" s="70" t="str">
        <f t="shared" si="3"/>
        <v>decyzja ustalająca opłatę</v>
      </c>
    </row>
    <row r="23" spans="2:17" ht="76.5" customHeight="1">
      <c r="B23" s="104"/>
      <c r="C23" s="66" t="s">
        <v>42</v>
      </c>
      <c r="D23" s="51" t="s">
        <v>16</v>
      </c>
      <c r="E23" s="50"/>
      <c r="F23" s="66" t="s">
        <v>17</v>
      </c>
      <c r="G23" s="66" t="str">
        <f t="shared" si="0"/>
        <v>brak działań</v>
      </c>
      <c r="H23" s="84" t="s">
        <v>127</v>
      </c>
      <c r="I23" s="66" t="s">
        <v>18</v>
      </c>
      <c r="J23" s="66" t="s">
        <v>18</v>
      </c>
      <c r="K23" s="66" t="s">
        <v>18</v>
      </c>
      <c r="L23" s="66" t="s">
        <v>18</v>
      </c>
      <c r="M23" s="51"/>
      <c r="N23" s="51" t="s">
        <v>35</v>
      </c>
      <c r="O23" s="51" t="str">
        <f t="shared" si="1"/>
        <v>NiskieP</v>
      </c>
      <c r="P23" s="70" t="str">
        <f t="shared" si="2"/>
        <v>Niskie</v>
      </c>
      <c r="Q23" s="70" t="str">
        <f t="shared" si="3"/>
        <v>decyzja ustalająca opłatę</v>
      </c>
    </row>
    <row r="24" spans="2:17" ht="90" customHeight="1">
      <c r="B24" s="104"/>
      <c r="C24" s="66" t="s">
        <v>43</v>
      </c>
      <c r="D24" s="51" t="s">
        <v>16</v>
      </c>
      <c r="E24" s="50"/>
      <c r="F24" s="66" t="s">
        <v>17</v>
      </c>
      <c r="G24" s="66" t="str">
        <f t="shared" si="0"/>
        <v>brak działań</v>
      </c>
      <c r="H24" s="84" t="s">
        <v>128</v>
      </c>
      <c r="I24" s="66" t="s">
        <v>18</v>
      </c>
      <c r="J24" s="66" t="s">
        <v>18</v>
      </c>
      <c r="K24" s="66" t="s">
        <v>18</v>
      </c>
      <c r="L24" s="66" t="s">
        <v>18</v>
      </c>
      <c r="M24" s="51"/>
      <c r="N24" s="51" t="s">
        <v>19</v>
      </c>
      <c r="O24" s="51" t="str">
        <f t="shared" si="1"/>
        <v>NiskieB</v>
      </c>
      <c r="P24" s="70" t="str">
        <f t="shared" si="2"/>
        <v>Niskie</v>
      </c>
      <c r="Q24" s="70" t="str">
        <f t="shared" si="3"/>
        <v>decyzja ustalająca opłatę</v>
      </c>
    </row>
    <row r="25" spans="2:17" ht="134.25" customHeight="1">
      <c r="B25" s="105" t="s">
        <v>44</v>
      </c>
      <c r="C25" s="64" t="s">
        <v>45</v>
      </c>
      <c r="D25" s="40" t="s">
        <v>16</v>
      </c>
      <c r="E25" s="49"/>
      <c r="F25" s="64" t="s">
        <v>46</v>
      </c>
      <c r="G25" s="64" t="str">
        <f>IF(F25="wysokie","decyzja administracyjna, decyzja ustalajaca opłatę, mandat karny",IF(F25="Średnie","zalecenia pokontrolne, decyzja ustalająca opłatę, mandat karny","brak działań"))</f>
        <v>zalecenia pokontrolne, decyzja ustalająca opłatę, mandat karny</v>
      </c>
      <c r="H25" s="80" t="s">
        <v>129</v>
      </c>
      <c r="I25" s="40">
        <v>100</v>
      </c>
      <c r="J25" s="49" t="s">
        <v>47</v>
      </c>
      <c r="K25" s="49" t="s">
        <v>48</v>
      </c>
      <c r="L25" s="40"/>
      <c r="M25" s="40"/>
      <c r="N25" s="40" t="s">
        <v>19</v>
      </c>
      <c r="O25" s="40" t="str">
        <f t="shared" si="1"/>
        <v>ŚrednieB</v>
      </c>
      <c r="P25" s="69" t="str">
        <f t="shared" si="2"/>
        <v>Średnie</v>
      </c>
      <c r="Q25" s="69" t="str">
        <f>IF(AND(D25="Tak",P25="Wysokie"),"decyzja administracyjna, mandat karny, decyzja ustalajaca opłatę",IF(AND(D25="Tak",P25="Średnie"),"zalecenia pokontrolne; mandat karny, decyzja ustalająca opłatę",IF(AND(D25="Tak",P25="Niskie"),"decyzja ustalająca opłatę, mandat karny","brak działań")))</f>
        <v>zalecenia pokontrolne; mandat karny, decyzja ustalająca opłatę</v>
      </c>
    </row>
    <row r="26" spans="2:17" ht="134.25" customHeight="1">
      <c r="B26" s="105"/>
      <c r="C26" s="64" t="s">
        <v>49</v>
      </c>
      <c r="D26" s="40" t="s">
        <v>16</v>
      </c>
      <c r="E26" s="49"/>
      <c r="F26" s="64" t="s">
        <v>17</v>
      </c>
      <c r="G26" s="64" t="str">
        <f>IF(F26="wysokie","decyzja administracyjna, decyzja ustalajaca opłatę",IF(F26="Średnie","zalecenia pokontrolne, decyzja ustalająca opłatę","brak działań"))</f>
        <v>brak działań</v>
      </c>
      <c r="H26" s="80" t="s">
        <v>129</v>
      </c>
      <c r="I26" s="64" t="s">
        <v>18</v>
      </c>
      <c r="J26" s="64" t="s">
        <v>18</v>
      </c>
      <c r="K26" s="64" t="s">
        <v>18</v>
      </c>
      <c r="L26" s="64" t="s">
        <v>18</v>
      </c>
      <c r="M26" s="40"/>
      <c r="N26" s="40" t="s">
        <v>19</v>
      </c>
      <c r="O26" s="40" t="str">
        <f t="shared" si="1"/>
        <v>NiskieB</v>
      </c>
      <c r="P26" s="69" t="str">
        <f t="shared" si="2"/>
        <v>Niskie</v>
      </c>
      <c r="Q26" s="69" t="str">
        <f aca="true" t="shared" si="4" ref="Q26:Q31">IF(AND(D26="Tak",P26="Wysokie"),"decyzja administracyjna, decyzja ustalajaca opłatę",IF(AND(D26="Tak",P26="Średnie"),"zalecenia pokontrolne; decyzja ustalająca opłatę",IF(AND(D26="Tak",P26="Niskie"),"decyzja ustalająca opłatę","brak działań")))</f>
        <v>decyzja ustalająca opłatę</v>
      </c>
    </row>
    <row r="27" spans="2:17" ht="134.25" customHeight="1">
      <c r="B27" s="105"/>
      <c r="C27" s="64" t="s">
        <v>50</v>
      </c>
      <c r="D27" s="40" t="s">
        <v>16</v>
      </c>
      <c r="E27" s="49"/>
      <c r="F27" s="64" t="s">
        <v>17</v>
      </c>
      <c r="G27" s="64" t="str">
        <f>IF(F27="wysokie","decyzja administracyjna, decyzja ustalajaca opłatę",IF(F27="Średnie","zalecenia pokontrolne, decyzja ustalająca opłatę","brak działań"))</f>
        <v>brak działań</v>
      </c>
      <c r="H27" s="80" t="s">
        <v>129</v>
      </c>
      <c r="I27" s="64" t="s">
        <v>18</v>
      </c>
      <c r="J27" s="64" t="s">
        <v>18</v>
      </c>
      <c r="K27" s="64" t="s">
        <v>18</v>
      </c>
      <c r="L27" s="64" t="s">
        <v>18</v>
      </c>
      <c r="M27" s="40"/>
      <c r="N27" s="40" t="s">
        <v>19</v>
      </c>
      <c r="O27" s="40" t="str">
        <f t="shared" si="1"/>
        <v>NiskieB</v>
      </c>
      <c r="P27" s="69" t="str">
        <f t="shared" si="2"/>
        <v>Niskie</v>
      </c>
      <c r="Q27" s="69" t="str">
        <f t="shared" si="4"/>
        <v>decyzja ustalająca opłatę</v>
      </c>
    </row>
    <row r="28" spans="2:17" ht="99.75" customHeight="1">
      <c r="B28" s="65" t="s">
        <v>51</v>
      </c>
      <c r="C28" s="66" t="s">
        <v>52</v>
      </c>
      <c r="D28" s="51" t="s">
        <v>16</v>
      </c>
      <c r="E28" s="50"/>
      <c r="F28" s="66" t="s">
        <v>17</v>
      </c>
      <c r="G28" s="66" t="str">
        <f>IF(F28="wysokie","decyzja administracyjna, decyzja ustalajaca opłatę",IF(F28="Średnie","zalecenia pokontrolne, decyzja ustalająca opłatę","brak działań"))</f>
        <v>brak działań</v>
      </c>
      <c r="H28" s="84" t="s">
        <v>130</v>
      </c>
      <c r="I28" s="66" t="s">
        <v>18</v>
      </c>
      <c r="J28" s="66" t="s">
        <v>18</v>
      </c>
      <c r="K28" s="66" t="s">
        <v>18</v>
      </c>
      <c r="L28" s="66" t="s">
        <v>18</v>
      </c>
      <c r="M28" s="51"/>
      <c r="N28" s="51" t="s">
        <v>30</v>
      </c>
      <c r="O28" s="51" t="str">
        <f t="shared" si="1"/>
        <v>NiskieN</v>
      </c>
      <c r="P28" s="70" t="str">
        <f t="shared" si="2"/>
        <v>Średnie</v>
      </c>
      <c r="Q28" s="70" t="str">
        <f t="shared" si="4"/>
        <v>zalecenia pokontrolne; decyzja ustalająca opłatę</v>
      </c>
    </row>
    <row r="29" spans="1:17" ht="136.5" customHeight="1">
      <c r="A29" s="34"/>
      <c r="B29" s="63" t="s">
        <v>53</v>
      </c>
      <c r="C29" s="64" t="s">
        <v>54</v>
      </c>
      <c r="D29" s="40" t="s">
        <v>16</v>
      </c>
      <c r="E29" s="49"/>
      <c r="F29" s="64" t="s">
        <v>46</v>
      </c>
      <c r="G29" s="64" t="str">
        <f>IF(F29="wysokie","decyzja administracyjna, decyzja ustalajaca opłatę",IF(F29="Średnie","zalecenia pokontrolne; decyzja ustalająca opłatę","brak działań"))</f>
        <v>zalecenia pokontrolne; decyzja ustalająca opłatę</v>
      </c>
      <c r="H29" s="80" t="s">
        <v>131</v>
      </c>
      <c r="I29" s="64" t="s">
        <v>18</v>
      </c>
      <c r="J29" s="64" t="s">
        <v>18</v>
      </c>
      <c r="K29" s="64" t="s">
        <v>18</v>
      </c>
      <c r="L29" s="64" t="s">
        <v>18</v>
      </c>
      <c r="M29" s="40"/>
      <c r="N29" s="40" t="s">
        <v>30</v>
      </c>
      <c r="O29" s="40" t="str">
        <f t="shared" si="1"/>
        <v>ŚrednieN</v>
      </c>
      <c r="P29" s="69" t="str">
        <f t="shared" si="2"/>
        <v>Wysokie</v>
      </c>
      <c r="Q29" s="69" t="str">
        <f t="shared" si="4"/>
        <v>decyzja administracyjna, decyzja ustalajaca opłatę</v>
      </c>
    </row>
    <row r="30" spans="1:33" ht="92.25" customHeight="1">
      <c r="A30" s="34"/>
      <c r="B30" s="65" t="s">
        <v>55</v>
      </c>
      <c r="C30" s="66" t="s">
        <v>56</v>
      </c>
      <c r="D30" s="51" t="s">
        <v>16</v>
      </c>
      <c r="E30" s="50"/>
      <c r="F30" s="66" t="s">
        <v>17</v>
      </c>
      <c r="G30" s="66" t="str">
        <f>IF(F30="wysokie","decyzja administracyjna, decyzja ustalajaca opłatę",IF(F30="Średnie","zalecenia pokontrolne; decyzja ustalająca opłatę","brak działań"))</f>
        <v>brak działań</v>
      </c>
      <c r="H30" s="84" t="s">
        <v>132</v>
      </c>
      <c r="I30" s="66" t="s">
        <v>18</v>
      </c>
      <c r="J30" s="66" t="s">
        <v>18</v>
      </c>
      <c r="K30" s="66" t="s">
        <v>18</v>
      </c>
      <c r="L30" s="66" t="s">
        <v>18</v>
      </c>
      <c r="M30" s="51"/>
      <c r="N30" s="51" t="s">
        <v>19</v>
      </c>
      <c r="O30" s="51" t="str">
        <f t="shared" si="1"/>
        <v>NiskieB</v>
      </c>
      <c r="P30" s="70" t="str">
        <f t="shared" si="2"/>
        <v>Niskie</v>
      </c>
      <c r="Q30" s="70" t="str">
        <f t="shared" si="4"/>
        <v>decyzja ustalająca opłatę</v>
      </c>
      <c r="AG30" s="6" t="s">
        <v>57</v>
      </c>
    </row>
    <row r="31" spans="1:33" ht="116.25" customHeight="1">
      <c r="A31" s="34"/>
      <c r="B31" s="101" t="s">
        <v>58</v>
      </c>
      <c r="C31" s="64" t="s">
        <v>59</v>
      </c>
      <c r="D31" s="40" t="s">
        <v>16</v>
      </c>
      <c r="E31" s="49"/>
      <c r="F31" s="64" t="s">
        <v>17</v>
      </c>
      <c r="G31" s="64" t="str">
        <f>IF(F31="wysokie","decyzja administracyjna, decyzja ustalajaca opłatę",IF(F31="Średnie","zalecenia pokontrolne; decyzja ustalająca opłatę","brak działań"))</f>
        <v>brak działań</v>
      </c>
      <c r="H31" s="80" t="s">
        <v>139</v>
      </c>
      <c r="I31" s="64" t="s">
        <v>18</v>
      </c>
      <c r="J31" s="64" t="s">
        <v>18</v>
      </c>
      <c r="K31" s="64" t="s">
        <v>18</v>
      </c>
      <c r="L31" s="64" t="s">
        <v>18</v>
      </c>
      <c r="M31" s="40"/>
      <c r="N31" s="40" t="s">
        <v>19</v>
      </c>
      <c r="O31" s="40" t="str">
        <f t="shared" si="1"/>
        <v>NiskieB</v>
      </c>
      <c r="P31" s="69" t="str">
        <f t="shared" si="2"/>
        <v>Niskie</v>
      </c>
      <c r="Q31" s="69" t="str">
        <f t="shared" si="4"/>
        <v>decyzja ustalająca opłatę</v>
      </c>
      <c r="AG31" s="6"/>
    </row>
    <row r="32" spans="1:33" ht="264" customHeight="1">
      <c r="A32" s="34"/>
      <c r="B32" s="101"/>
      <c r="C32" s="64" t="s">
        <v>60</v>
      </c>
      <c r="D32" s="40" t="s">
        <v>16</v>
      </c>
      <c r="E32" s="49"/>
      <c r="F32" s="64" t="s">
        <v>17</v>
      </c>
      <c r="G32" s="64" t="str">
        <f>IF(F32="wysokie","decyzja administracyjna, decyzja ustalajaca opłatę, mandat karny",IF(F32="Średnie","zalecenia pokontrolne, decyzja ustalająca opłatę, mandat karny","brak działań"))</f>
        <v>brak działań</v>
      </c>
      <c r="H32" s="80" t="s">
        <v>140</v>
      </c>
      <c r="I32" s="40">
        <v>100</v>
      </c>
      <c r="J32" s="49" t="s">
        <v>47</v>
      </c>
      <c r="K32" s="49" t="s">
        <v>48</v>
      </c>
      <c r="L32" s="40"/>
      <c r="M32" s="40"/>
      <c r="N32" s="40" t="s">
        <v>30</v>
      </c>
      <c r="O32" s="40" t="str">
        <f t="shared" si="1"/>
        <v>NiskieN</v>
      </c>
      <c r="P32" s="69" t="str">
        <f t="shared" si="2"/>
        <v>Średnie</v>
      </c>
      <c r="Q32" s="69" t="str">
        <f>IF(AND(D32="Tak",P32="Wysokie"),"decyzja administracyjna, mandat karny, decyzja ustalajaca opłatę",IF(AND(D32="Tak",P32="Średnie"),"zalecenia pokontrolne; mandat karny, decyzja ustalająca opłatę",IF(AND(D32="Tak",P32="Niskie"),"decyzja ustalająca opłatę, mandat karny","brak działań")))</f>
        <v>zalecenia pokontrolne; mandat karny, decyzja ustalająca opłatę</v>
      </c>
      <c r="AG32" s="6" t="s">
        <v>57</v>
      </c>
    </row>
    <row r="33" spans="1:33" ht="409.5" customHeight="1">
      <c r="A33" s="34"/>
      <c r="B33" s="65" t="s">
        <v>61</v>
      </c>
      <c r="C33" s="66" t="s">
        <v>62</v>
      </c>
      <c r="D33" s="51" t="s">
        <v>16</v>
      </c>
      <c r="E33" s="50"/>
      <c r="F33" s="66" t="s">
        <v>17</v>
      </c>
      <c r="G33" s="66" t="str">
        <f>IF(F33="wysokie","decyzja administracyjna, decyzja ustalajaca opłatę, mandat karny",IF(F33="Średnie","zalecenia pokontrolne, decyzja ustalająca opłatę, mandat karny","brak działań"))</f>
        <v>brak działań</v>
      </c>
      <c r="H33" s="84" t="s">
        <v>141</v>
      </c>
      <c r="I33" s="51">
        <v>100</v>
      </c>
      <c r="J33" s="50" t="s">
        <v>47</v>
      </c>
      <c r="K33" s="50" t="s">
        <v>48</v>
      </c>
      <c r="L33" s="51"/>
      <c r="M33" s="51"/>
      <c r="N33" s="51" t="s">
        <v>35</v>
      </c>
      <c r="O33" s="51" t="str">
        <f t="shared" si="1"/>
        <v>NiskieP</v>
      </c>
      <c r="P33" s="70" t="str">
        <f t="shared" si="2"/>
        <v>Niskie</v>
      </c>
      <c r="Q33" s="70" t="str">
        <f>IF(AND(D33="Tak",P33="Wysokie"),"decyzja administracyjna, mandat karny, decyzja ustalajaca opłatę",IF(AND(D33="Tak",P33="Średnie"),"zalecenia pokontrolne; mandat karny, decyzja ustalająca opłatę",IF(AND(D33="Tak",P33="Niskie"),"decyzja ustalająca opłatę, mandat karny","brak działań")))</f>
        <v>decyzja ustalająca opłatę, mandat karny</v>
      </c>
      <c r="AG33" s="6" t="s">
        <v>57</v>
      </c>
    </row>
    <row r="34" spans="2:17" ht="234" customHeight="1">
      <c r="B34" s="101" t="s">
        <v>63</v>
      </c>
      <c r="C34" s="64" t="s">
        <v>64</v>
      </c>
      <c r="D34" s="40" t="s">
        <v>16</v>
      </c>
      <c r="E34" s="49"/>
      <c r="F34" s="64" t="s">
        <v>17</v>
      </c>
      <c r="G34" s="64" t="str">
        <f>IF(F34="wysokie","decyzja administracyjna, decyzja ustalajaca opłatę, mandat karny",IF(F34="Średnie","zalecenia pokontrolne, decyzja ustalająca opłatę, mandat karny","brak działań"))</f>
        <v>brak działań</v>
      </c>
      <c r="H34" s="80" t="s">
        <v>0</v>
      </c>
      <c r="I34" s="40">
        <v>100</v>
      </c>
      <c r="J34" s="49" t="s">
        <v>47</v>
      </c>
      <c r="K34" s="49" t="s">
        <v>48</v>
      </c>
      <c r="L34" s="40"/>
      <c r="M34" s="40"/>
      <c r="N34" s="40" t="s">
        <v>30</v>
      </c>
      <c r="O34" s="40" t="str">
        <f t="shared" si="1"/>
        <v>NiskieN</v>
      </c>
      <c r="P34" s="69" t="str">
        <f t="shared" si="2"/>
        <v>Średnie</v>
      </c>
      <c r="Q34" s="69" t="str">
        <f>IF(AND(D34="Tak",P34="Wysokie"),"decyzja administracyjna, mandat karny, decyzja ustalajaca opłatę",IF(AND(D34="Tak",P34="Średnie"),"zalecenia pokontrolne; mandat karny, decyzja ustalająca opłatę",IF(AND(D34="Tak",P34="Niskie"),"decyzja ustalająca opłatę, mandat karny","brak działań")))</f>
        <v>zalecenia pokontrolne; mandat karny, decyzja ustalająca opłatę</v>
      </c>
    </row>
    <row r="35" spans="2:18" ht="102.75" customHeight="1">
      <c r="B35" s="101"/>
      <c r="C35" s="64" t="s">
        <v>65</v>
      </c>
      <c r="D35" s="40" t="s">
        <v>16</v>
      </c>
      <c r="E35" s="49"/>
      <c r="F35" s="64" t="s">
        <v>17</v>
      </c>
      <c r="G35" s="64" t="str">
        <f>IF(F35="wysokie","decyzja administracyjna, decyzja ustalajaca opłatę, mandat karny",IF(F35="Średnie","zalecenia pokontrolne, decyzja ustalająca opłatę, mandat karny","brak działań"))</f>
        <v>brak działań</v>
      </c>
      <c r="H35" s="90" t="s">
        <v>1</v>
      </c>
      <c r="I35" s="40">
        <v>100</v>
      </c>
      <c r="J35" s="49" t="s">
        <v>47</v>
      </c>
      <c r="K35" s="49" t="s">
        <v>48</v>
      </c>
      <c r="L35" s="40"/>
      <c r="M35" s="40"/>
      <c r="N35" s="40" t="s">
        <v>19</v>
      </c>
      <c r="O35" s="40" t="str">
        <f t="shared" si="1"/>
        <v>NiskieB</v>
      </c>
      <c r="P35" s="69" t="str">
        <f t="shared" si="2"/>
        <v>Niskie</v>
      </c>
      <c r="Q35" s="69" t="str">
        <f>IF(AND(D35="Tak",P35="Wysokie"),"decyzja administracyjna, mandat karny, decyzja ustalajaca opłatę",IF(AND(D35="Tak",P35="Średnie"),"zalecenia pokontrolne; mandat karny, decyzja ustalająca opłatę",IF(AND(D35="Tak",P35="Niskie"),"decyzja ustalająca opłatę, mandat karny","brak działań")))</f>
        <v>decyzja ustalająca opłatę, mandat karny</v>
      </c>
      <c r="R35" s="5"/>
    </row>
    <row r="36" spans="1:17" s="7" customFormat="1" ht="45.75" customHeight="1">
      <c r="A36" s="42"/>
      <c r="B36" s="67" t="s">
        <v>66</v>
      </c>
      <c r="C36" s="66" t="s">
        <v>67</v>
      </c>
      <c r="D36" s="51" t="s">
        <v>16</v>
      </c>
      <c r="E36" s="50"/>
      <c r="F36" s="66" t="s">
        <v>17</v>
      </c>
      <c r="G36" s="66" t="str">
        <f>IF(F36="wysokie","decyzja administracyjna, decyzja ustalajaca opłatę",IF(F36="Średnie","zalecenia pokontrolne, decyzja ustalająca opłatę","brak działań"))</f>
        <v>brak działań</v>
      </c>
      <c r="H36" s="84" t="s">
        <v>68</v>
      </c>
      <c r="I36" s="68" t="s">
        <v>18</v>
      </c>
      <c r="J36" s="68" t="s">
        <v>18</v>
      </c>
      <c r="K36" s="68" t="s">
        <v>18</v>
      </c>
      <c r="L36" s="68" t="s">
        <v>18</v>
      </c>
      <c r="M36" s="51"/>
      <c r="N36" s="51" t="s">
        <v>19</v>
      </c>
      <c r="O36" s="51" t="str">
        <f t="shared" si="1"/>
        <v>NiskieB</v>
      </c>
      <c r="P36" s="70" t="str">
        <f t="shared" si="2"/>
        <v>Niskie</v>
      </c>
      <c r="Q36" s="70" t="str">
        <f>IF(AND(D36="Tak",P36="Wysokie"),"decyzja administracyjna, decyzja ustalajaca opłatę",IF(AND(D36="Tak",P36="Średnie"),"zalecenia pokontrolne; decyzja ustalająca opłatę",IF(AND(D36="Tak",P36="Niskie"),"decyzja ustalająca opłatę","brak działań")))</f>
        <v>decyzja ustalająca opłatę</v>
      </c>
    </row>
    <row r="37" spans="2:8" ht="15">
      <c r="B37" s="47"/>
      <c r="H37" s="48"/>
    </row>
  </sheetData>
  <sheetProtection selectLockedCells="1" selectUnlockedCells="1"/>
  <autoFilter ref="AG30:AG33"/>
  <mergeCells count="9">
    <mergeCell ref="B31:B32"/>
    <mergeCell ref="B34:B35"/>
    <mergeCell ref="F2:H2"/>
    <mergeCell ref="B5:B6"/>
    <mergeCell ref="B7:B10"/>
    <mergeCell ref="B11:B17"/>
    <mergeCell ref="B18:B24"/>
    <mergeCell ref="B25:B27"/>
    <mergeCell ref="B2:E2"/>
  </mergeCells>
  <dataValidations count="8">
    <dataValidation type="list" allowBlank="1" showErrorMessage="1" sqref="I25 I32:I35">
      <formula1>"100"</formula1>
      <formula2>0</formula2>
    </dataValidation>
    <dataValidation type="list" allowBlank="1" showErrorMessage="1" sqref="L25 L32:L35">
      <formula1>"100,150,200,250,300,350,400,450,500,odstąpiono od nałożenia mandatu na podstawie art. 41 KW"</formula1>
      <formula2>0</formula2>
    </dataValidation>
    <dataValidation type="list" showErrorMessage="1" sqref="J25 J32:J35">
      <formula1>"zakres naruszenia"</formula1>
      <formula2>0</formula2>
    </dataValidation>
    <dataValidation type="list" showErrorMessage="1" sqref="K25 K32:K35">
      <formula1>"Sytuacja materialna osoby karanej,zakres naruszenia"</formula1>
      <formula2>0</formula2>
    </dataValidation>
    <dataValidation type="list" allowBlank="1" showErrorMessage="1" sqref="AG30:AG33">
      <formula1>"żŁOBEK"</formula1>
      <formula2>0</formula2>
    </dataValidation>
    <dataValidation type="list" allowBlank="1" showErrorMessage="1" sqref="N5:N36">
      <formula1>"P,B,N"</formula1>
      <formula2>0</formula2>
    </dataValidation>
    <dataValidation type="list" allowBlank="1" showErrorMessage="1" sqref="D5:D36">
      <formula1>"Tak,Nie,Nie dotyczy"</formula1>
      <formula2>0</formula2>
    </dataValidation>
    <dataValidation type="list" allowBlank="1" showErrorMessage="1" sqref="F5:F36">
      <formula1>"Niskie,Średnie,Wysokie"</formula1>
      <formula2>0</formula2>
    </dataValidation>
  </dataValidations>
  <printOptions/>
  <pageMargins left="0.25" right="0.25" top="0.75" bottom="0.75" header="0.5118055555555555" footer="0.5118055555555555"/>
  <pageSetup fitToHeight="0" fitToWidth="1" horizontalDpi="300" verticalDpi="300" orientation="landscape" paperSize="8" scale="47" r:id="rId1"/>
  <rowBreaks count="2" manualBreakCount="2">
    <brk id="12" max="16" man="1"/>
    <brk id="24" max="16" man="1"/>
  </rowBreaks>
</worksheet>
</file>

<file path=xl/worksheets/sheet2.xml><?xml version="1.0" encoding="utf-8"?>
<worksheet xmlns="http://schemas.openxmlformats.org/spreadsheetml/2006/main" xmlns:r="http://schemas.openxmlformats.org/officeDocument/2006/relationships">
  <dimension ref="A1:E48"/>
  <sheetViews>
    <sheetView zoomScalePageLayoutView="0" workbookViewId="0" topLeftCell="A10">
      <selection activeCell="A13" sqref="A13"/>
    </sheetView>
  </sheetViews>
  <sheetFormatPr defaultColWidth="9.140625" defaultRowHeight="12.75"/>
  <cols>
    <col min="1" max="1" width="45.00390625" style="0" customWidth="1"/>
    <col min="2" max="2" width="111.140625" style="0" customWidth="1"/>
    <col min="4" max="4" width="14.7109375" style="0" customWidth="1"/>
    <col min="5" max="5" width="12.00390625" style="0" customWidth="1"/>
  </cols>
  <sheetData>
    <row r="1" ht="12.75">
      <c r="A1" t="s">
        <v>16</v>
      </c>
    </row>
    <row r="2" ht="12.75">
      <c r="A2" t="s">
        <v>69</v>
      </c>
    </row>
    <row r="3" ht="12.75">
      <c r="A3" t="s">
        <v>70</v>
      </c>
    </row>
    <row r="4" ht="12.75">
      <c r="E4" t="s">
        <v>16</v>
      </c>
    </row>
    <row r="5" spans="1:5" ht="12.75">
      <c r="A5" s="8" t="s">
        <v>71</v>
      </c>
      <c r="E5" t="s">
        <v>69</v>
      </c>
    </row>
    <row r="6" spans="1:5" ht="12.75">
      <c r="A6" s="9" t="s">
        <v>72</v>
      </c>
      <c r="B6" s="10" t="s">
        <v>73</v>
      </c>
      <c r="E6" t="s">
        <v>70</v>
      </c>
    </row>
    <row r="7" spans="1:2" ht="12.75">
      <c r="A7" s="9" t="s">
        <v>46</v>
      </c>
      <c r="B7" s="10" t="s">
        <v>74</v>
      </c>
    </row>
    <row r="8" spans="1:2" ht="12.75">
      <c r="A8" s="9" t="s">
        <v>17</v>
      </c>
      <c r="B8" s="10" t="s">
        <v>75</v>
      </c>
    </row>
    <row r="13" ht="12.75">
      <c r="A13" s="11" t="s">
        <v>76</v>
      </c>
    </row>
    <row r="14" spans="1:2" ht="12.75">
      <c r="A14" s="11" t="s">
        <v>77</v>
      </c>
      <c r="B14" s="10" t="s">
        <v>78</v>
      </c>
    </row>
    <row r="15" spans="1:2" ht="12.75">
      <c r="A15" s="11" t="s">
        <v>79</v>
      </c>
      <c r="B15" s="10" t="s">
        <v>80</v>
      </c>
    </row>
    <row r="16" spans="1:2" ht="12.75">
      <c r="A16" s="11" t="s">
        <v>81</v>
      </c>
      <c r="B16" s="10" t="s">
        <v>82</v>
      </c>
    </row>
    <row r="22" ht="12.75">
      <c r="A22" s="12" t="s">
        <v>83</v>
      </c>
    </row>
    <row r="23" spans="1:2" ht="12.75">
      <c r="A23" s="12" t="s">
        <v>84</v>
      </c>
      <c r="B23" s="10" t="s">
        <v>85</v>
      </c>
    </row>
    <row r="24" spans="1:2" ht="12.75">
      <c r="A24" s="12" t="s">
        <v>86</v>
      </c>
      <c r="B24" s="10" t="s">
        <v>87</v>
      </c>
    </row>
    <row r="25" spans="1:2" ht="12.75">
      <c r="A25" s="12" t="s">
        <v>88</v>
      </c>
      <c r="B25" t="s">
        <v>89</v>
      </c>
    </row>
    <row r="29" spans="1:5" ht="13.5" customHeight="1">
      <c r="A29" s="107"/>
      <c r="B29" s="107"/>
      <c r="C29" s="108" t="s">
        <v>76</v>
      </c>
      <c r="D29" s="108"/>
      <c r="E29" s="108"/>
    </row>
    <row r="30" spans="1:5" ht="79.5" customHeight="1">
      <c r="A30" s="107"/>
      <c r="B30" s="107"/>
      <c r="C30" s="13" t="s">
        <v>90</v>
      </c>
      <c r="D30" s="13" t="s">
        <v>91</v>
      </c>
      <c r="E30" s="13" t="s">
        <v>92</v>
      </c>
    </row>
    <row r="31" spans="1:5" ht="63" customHeight="1">
      <c r="A31" s="109" t="s">
        <v>71</v>
      </c>
      <c r="B31" s="13" t="s">
        <v>93</v>
      </c>
      <c r="C31" s="14" t="s">
        <v>94</v>
      </c>
      <c r="D31" s="14" t="s">
        <v>95</v>
      </c>
      <c r="E31" s="15" t="s">
        <v>96</v>
      </c>
    </row>
    <row r="32" spans="1:5" ht="58.5" customHeight="1">
      <c r="A32" s="109"/>
      <c r="B32" s="13" t="s">
        <v>97</v>
      </c>
      <c r="C32" s="15" t="s">
        <v>98</v>
      </c>
      <c r="D32" s="15" t="s">
        <v>99</v>
      </c>
      <c r="E32" s="15" t="s">
        <v>100</v>
      </c>
    </row>
    <row r="33" spans="1:5" ht="85.5" customHeight="1">
      <c r="A33" s="109"/>
      <c r="B33" s="13" t="s">
        <v>101</v>
      </c>
      <c r="C33" s="15" t="s">
        <v>102</v>
      </c>
      <c r="D33" s="16" t="s">
        <v>103</v>
      </c>
      <c r="E33" s="16" t="s">
        <v>104</v>
      </c>
    </row>
    <row r="42" ht="12.75">
      <c r="B42" s="10" t="s">
        <v>105</v>
      </c>
    </row>
    <row r="43" ht="12.75">
      <c r="B43" s="10" t="s">
        <v>106</v>
      </c>
    </row>
    <row r="44" ht="12.75">
      <c r="B44" s="10" t="s">
        <v>107</v>
      </c>
    </row>
    <row r="45" ht="12.75">
      <c r="B45" s="10" t="s">
        <v>108</v>
      </c>
    </row>
    <row r="46" ht="12.75">
      <c r="B46" s="10" t="s">
        <v>109</v>
      </c>
    </row>
    <row r="47" ht="12.75">
      <c r="B47" s="10" t="s">
        <v>110</v>
      </c>
    </row>
    <row r="48" ht="12.75">
      <c r="B48" s="10" t="s">
        <v>111</v>
      </c>
    </row>
  </sheetData>
  <sheetProtection selectLockedCells="1" selectUnlockedCells="1"/>
  <mergeCells count="3">
    <mergeCell ref="A29:B30"/>
    <mergeCell ref="C29:E29"/>
    <mergeCell ref="A31:A33"/>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V34"/>
  <sheetViews>
    <sheetView view="pageBreakPreview" zoomScale="90" zoomScaleNormal="60" zoomScaleSheetLayoutView="90" zoomScalePageLayoutView="0" workbookViewId="0" topLeftCell="D1">
      <selection activeCell="E3" sqref="E3:E34"/>
    </sheetView>
  </sheetViews>
  <sheetFormatPr defaultColWidth="9.140625" defaultRowHeight="12.75"/>
  <cols>
    <col min="1" max="1" width="27.28125" style="18" customWidth="1"/>
    <col min="2" max="2" width="43.28125" style="17" customWidth="1"/>
    <col min="3" max="3" width="19.28125" style="22" customWidth="1"/>
    <col min="4" max="4" width="31.7109375" style="19" customWidth="1"/>
    <col min="5" max="5" width="83.8515625" style="20" customWidth="1"/>
    <col min="6" max="6" width="29.7109375" style="17" customWidth="1"/>
    <col min="7" max="7" width="20.140625" style="17" customWidth="1"/>
    <col min="8" max="8" width="31.140625" style="19" customWidth="1"/>
    <col min="9" max="14" width="9.140625" style="2" customWidth="1"/>
    <col min="15" max="15" width="12.00390625" style="2" customWidth="1"/>
    <col min="16" max="245" width="9.140625" style="2" customWidth="1"/>
  </cols>
  <sheetData>
    <row r="1" spans="1:8" s="1" customFormat="1" ht="88.5" customHeight="1">
      <c r="A1" s="110" t="s">
        <v>114</v>
      </c>
      <c r="B1" s="111"/>
      <c r="C1" s="111"/>
      <c r="D1" s="112"/>
      <c r="E1" s="23"/>
      <c r="F1" s="21"/>
      <c r="G1" s="21"/>
      <c r="H1" s="21"/>
    </row>
    <row r="2" spans="1:100" s="62" customFormat="1" ht="115.5" customHeight="1">
      <c r="A2" s="97" t="s">
        <v>2</v>
      </c>
      <c r="B2" s="53" t="s">
        <v>3</v>
      </c>
      <c r="C2" s="98" t="s">
        <v>115</v>
      </c>
      <c r="D2" s="99" t="s">
        <v>112</v>
      </c>
      <c r="E2" s="97" t="s">
        <v>6</v>
      </c>
      <c r="F2" s="99" t="s">
        <v>7</v>
      </c>
      <c r="G2" s="99" t="s">
        <v>10</v>
      </c>
      <c r="H2" s="97" t="s">
        <v>113</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row>
    <row r="3" spans="1:8" ht="258" customHeight="1">
      <c r="A3" s="113" t="s">
        <v>14</v>
      </c>
      <c r="B3" s="79" t="s">
        <v>15</v>
      </c>
      <c r="C3" s="71" t="s">
        <v>16</v>
      </c>
      <c r="D3" s="81" t="str">
        <f>IF(C3="tak","decyzja administracyjna, decyzja ustalajaca opłatę",IF(C3="nie","brak działań"))</f>
        <v>decyzja administracyjna, decyzja ustalajaca opłatę</v>
      </c>
      <c r="E3" s="80" t="s">
        <v>133</v>
      </c>
      <c r="F3" s="79" t="s">
        <v>18</v>
      </c>
      <c r="G3" s="81" t="s">
        <v>18</v>
      </c>
      <c r="H3" s="72"/>
    </row>
    <row r="4" spans="1:8" ht="248.25" customHeight="1">
      <c r="A4" s="113"/>
      <c r="B4" s="79" t="s">
        <v>20</v>
      </c>
      <c r="C4" s="71" t="s">
        <v>16</v>
      </c>
      <c r="D4" s="81" t="str">
        <f aca="true" t="shared" si="0" ref="D4:D29">IF(C4="tak","decyzja administracyjna, decyzja ustalajaca opłatę",IF(C4="nie","brak działań"))</f>
        <v>decyzja administracyjna, decyzja ustalajaca opłatę</v>
      </c>
      <c r="E4" s="82" t="s">
        <v>118</v>
      </c>
      <c r="F4" s="79" t="s">
        <v>18</v>
      </c>
      <c r="G4" s="81" t="s">
        <v>18</v>
      </c>
      <c r="H4" s="72"/>
    </row>
    <row r="5" spans="1:27" ht="89.25">
      <c r="A5" s="114" t="s">
        <v>21</v>
      </c>
      <c r="B5" s="83" t="s">
        <v>22</v>
      </c>
      <c r="C5" s="73" t="s">
        <v>16</v>
      </c>
      <c r="D5" s="81" t="str">
        <f t="shared" si="0"/>
        <v>decyzja administracyjna, decyzja ustalajaca opłatę</v>
      </c>
      <c r="E5" s="84" t="s">
        <v>134</v>
      </c>
      <c r="F5" s="83" t="s">
        <v>18</v>
      </c>
      <c r="G5" s="85" t="s">
        <v>18</v>
      </c>
      <c r="H5" s="74"/>
      <c r="AA5" s="100"/>
    </row>
    <row r="6" spans="1:8" ht="95.25" customHeight="1">
      <c r="A6" s="114"/>
      <c r="B6" s="83" t="s">
        <v>23</v>
      </c>
      <c r="C6" s="73" t="s">
        <v>16</v>
      </c>
      <c r="D6" s="81" t="str">
        <f t="shared" si="0"/>
        <v>decyzja administracyjna, decyzja ustalajaca opłatę</v>
      </c>
      <c r="E6" s="84" t="s">
        <v>119</v>
      </c>
      <c r="F6" s="83" t="s">
        <v>18</v>
      </c>
      <c r="G6" s="85" t="s">
        <v>18</v>
      </c>
      <c r="H6" s="74"/>
    </row>
    <row r="7" spans="1:8" ht="159.75" customHeight="1">
      <c r="A7" s="114"/>
      <c r="B7" s="86" t="s">
        <v>24</v>
      </c>
      <c r="C7" s="73" t="s">
        <v>16</v>
      </c>
      <c r="D7" s="81" t="str">
        <f t="shared" si="0"/>
        <v>decyzja administracyjna, decyzja ustalajaca opłatę</v>
      </c>
      <c r="E7" s="84" t="s">
        <v>135</v>
      </c>
      <c r="F7" s="83" t="s">
        <v>18</v>
      </c>
      <c r="G7" s="83" t="s">
        <v>18</v>
      </c>
      <c r="H7" s="74"/>
    </row>
    <row r="8" spans="1:8" ht="112.5" customHeight="1">
      <c r="A8" s="114"/>
      <c r="B8" s="87" t="s">
        <v>25</v>
      </c>
      <c r="C8" s="73" t="s">
        <v>16</v>
      </c>
      <c r="D8" s="81" t="str">
        <f t="shared" si="0"/>
        <v>decyzja administracyjna, decyzja ustalajaca opłatę</v>
      </c>
      <c r="E8" s="84" t="s">
        <v>119</v>
      </c>
      <c r="F8" s="83" t="s">
        <v>18</v>
      </c>
      <c r="G8" s="83" t="s">
        <v>18</v>
      </c>
      <c r="H8" s="74"/>
    </row>
    <row r="9" spans="1:8" ht="165.75">
      <c r="A9" s="113" t="s">
        <v>26</v>
      </c>
      <c r="B9" s="88" t="s">
        <v>27</v>
      </c>
      <c r="C9" s="71" t="s">
        <v>16</v>
      </c>
      <c r="D9" s="81" t="str">
        <f t="shared" si="0"/>
        <v>decyzja administracyjna, decyzja ustalajaca opłatę</v>
      </c>
      <c r="E9" s="80" t="s">
        <v>136</v>
      </c>
      <c r="F9" s="79" t="s">
        <v>18</v>
      </c>
      <c r="G9" s="79" t="s">
        <v>18</v>
      </c>
      <c r="H9" s="72"/>
    </row>
    <row r="10" spans="1:8" ht="215.25" customHeight="1">
      <c r="A10" s="113"/>
      <c r="B10" s="79" t="s">
        <v>28</v>
      </c>
      <c r="C10" s="71" t="s">
        <v>16</v>
      </c>
      <c r="D10" s="81" t="str">
        <f t="shared" si="0"/>
        <v>decyzja administracyjna, decyzja ustalajaca opłatę</v>
      </c>
      <c r="E10" s="80" t="s">
        <v>137</v>
      </c>
      <c r="F10" s="79" t="s">
        <v>18</v>
      </c>
      <c r="G10" s="81" t="s">
        <v>18</v>
      </c>
      <c r="H10" s="71"/>
    </row>
    <row r="11" spans="1:8" ht="161.25" customHeight="1">
      <c r="A11" s="113"/>
      <c r="B11" s="89" t="s">
        <v>29</v>
      </c>
      <c r="C11" s="71" t="s">
        <v>16</v>
      </c>
      <c r="D11" s="81" t="str">
        <f t="shared" si="0"/>
        <v>decyzja administracyjna, decyzja ustalajaca opłatę</v>
      </c>
      <c r="E11" s="80" t="s">
        <v>138</v>
      </c>
      <c r="F11" s="79" t="s">
        <v>18</v>
      </c>
      <c r="G11" s="81" t="s">
        <v>18</v>
      </c>
      <c r="H11" s="71"/>
    </row>
    <row r="12" spans="1:8" ht="81.75" customHeight="1">
      <c r="A12" s="113"/>
      <c r="B12" s="79" t="s">
        <v>31</v>
      </c>
      <c r="C12" s="71" t="s">
        <v>16</v>
      </c>
      <c r="D12" s="81" t="str">
        <f t="shared" si="0"/>
        <v>decyzja administracyjna, decyzja ustalajaca opłatę</v>
      </c>
      <c r="E12" s="80" t="s">
        <v>120</v>
      </c>
      <c r="F12" s="79" t="s">
        <v>18</v>
      </c>
      <c r="G12" s="81" t="s">
        <v>18</v>
      </c>
      <c r="H12" s="71"/>
    </row>
    <row r="13" spans="1:8" ht="126" customHeight="1">
      <c r="A13" s="113"/>
      <c r="B13" s="79" t="s">
        <v>32</v>
      </c>
      <c r="C13" s="71" t="s">
        <v>16</v>
      </c>
      <c r="D13" s="81" t="str">
        <f t="shared" si="0"/>
        <v>decyzja administracyjna, decyzja ustalajaca opłatę</v>
      </c>
      <c r="E13" s="80" t="s">
        <v>121</v>
      </c>
      <c r="F13" s="79" t="s">
        <v>18</v>
      </c>
      <c r="G13" s="81" t="s">
        <v>18</v>
      </c>
      <c r="H13" s="71"/>
    </row>
    <row r="14" spans="1:8" ht="102.75" customHeight="1">
      <c r="A14" s="113"/>
      <c r="B14" s="79" t="s">
        <v>33</v>
      </c>
      <c r="C14" s="71" t="s">
        <v>16</v>
      </c>
      <c r="D14" s="81" t="str">
        <f t="shared" si="0"/>
        <v>decyzja administracyjna, decyzja ustalajaca opłatę</v>
      </c>
      <c r="E14" s="90" t="s">
        <v>122</v>
      </c>
      <c r="F14" s="79" t="s">
        <v>18</v>
      </c>
      <c r="G14" s="81" t="s">
        <v>18</v>
      </c>
      <c r="H14" s="71"/>
    </row>
    <row r="15" spans="1:8" ht="127.5" customHeight="1">
      <c r="A15" s="113"/>
      <c r="B15" s="79" t="s">
        <v>34</v>
      </c>
      <c r="C15" s="71" t="s">
        <v>16</v>
      </c>
      <c r="D15" s="81" t="str">
        <f t="shared" si="0"/>
        <v>decyzja administracyjna, decyzja ustalajaca opłatę</v>
      </c>
      <c r="E15" s="80" t="s">
        <v>121</v>
      </c>
      <c r="F15" s="79" t="s">
        <v>18</v>
      </c>
      <c r="G15" s="81" t="s">
        <v>18</v>
      </c>
      <c r="H15" s="71"/>
    </row>
    <row r="16" spans="1:8" ht="96" customHeight="1">
      <c r="A16" s="114" t="s">
        <v>36</v>
      </c>
      <c r="B16" s="91" t="s">
        <v>37</v>
      </c>
      <c r="C16" s="73" t="s">
        <v>16</v>
      </c>
      <c r="D16" s="81" t="str">
        <f t="shared" si="0"/>
        <v>decyzja administracyjna, decyzja ustalajaca opłatę</v>
      </c>
      <c r="E16" s="92" t="s">
        <v>122</v>
      </c>
      <c r="F16" s="83" t="s">
        <v>18</v>
      </c>
      <c r="G16" s="85" t="s">
        <v>18</v>
      </c>
      <c r="H16" s="73"/>
    </row>
    <row r="17" spans="1:8" ht="277.5" customHeight="1">
      <c r="A17" s="114"/>
      <c r="B17" s="83" t="s">
        <v>38</v>
      </c>
      <c r="C17" s="73" t="s">
        <v>16</v>
      </c>
      <c r="D17" s="81" t="str">
        <f t="shared" si="0"/>
        <v>decyzja administracyjna, decyzja ustalajaca opłatę</v>
      </c>
      <c r="E17" s="84" t="s">
        <v>123</v>
      </c>
      <c r="F17" s="83" t="s">
        <v>18</v>
      </c>
      <c r="G17" s="85" t="s">
        <v>18</v>
      </c>
      <c r="H17" s="73"/>
    </row>
    <row r="18" spans="1:8" ht="189" customHeight="1">
      <c r="A18" s="114"/>
      <c r="B18" s="87" t="s">
        <v>39</v>
      </c>
      <c r="C18" s="73" t="s">
        <v>16</v>
      </c>
      <c r="D18" s="81" t="str">
        <f t="shared" si="0"/>
        <v>decyzja administracyjna, decyzja ustalajaca opłatę</v>
      </c>
      <c r="E18" s="84" t="s">
        <v>124</v>
      </c>
      <c r="F18" s="83" t="s">
        <v>18</v>
      </c>
      <c r="G18" s="85" t="s">
        <v>18</v>
      </c>
      <c r="H18" s="73"/>
    </row>
    <row r="19" spans="1:8" ht="102">
      <c r="A19" s="114"/>
      <c r="B19" s="83" t="s">
        <v>40</v>
      </c>
      <c r="C19" s="73" t="s">
        <v>16</v>
      </c>
      <c r="D19" s="81" t="str">
        <f t="shared" si="0"/>
        <v>decyzja administracyjna, decyzja ustalajaca opłatę</v>
      </c>
      <c r="E19" s="84" t="s">
        <v>125</v>
      </c>
      <c r="F19" s="83" t="s">
        <v>18</v>
      </c>
      <c r="G19" s="85" t="s">
        <v>18</v>
      </c>
      <c r="H19" s="73"/>
    </row>
    <row r="20" spans="1:8" ht="96" customHeight="1">
      <c r="A20" s="114"/>
      <c r="B20" s="83" t="s">
        <v>41</v>
      </c>
      <c r="C20" s="73" t="s">
        <v>16</v>
      </c>
      <c r="D20" s="81" t="str">
        <f t="shared" si="0"/>
        <v>decyzja administracyjna, decyzja ustalajaca opłatę</v>
      </c>
      <c r="E20" s="84" t="s">
        <v>126</v>
      </c>
      <c r="F20" s="83" t="s">
        <v>18</v>
      </c>
      <c r="G20" s="85" t="s">
        <v>18</v>
      </c>
      <c r="H20" s="73"/>
    </row>
    <row r="21" spans="1:8" ht="93.75" customHeight="1">
      <c r="A21" s="114"/>
      <c r="B21" s="93" t="s">
        <v>42</v>
      </c>
      <c r="C21" s="73" t="s">
        <v>16</v>
      </c>
      <c r="D21" s="81" t="str">
        <f t="shared" si="0"/>
        <v>decyzja administracyjna, decyzja ustalajaca opłatę</v>
      </c>
      <c r="E21" s="84" t="s">
        <v>127</v>
      </c>
      <c r="F21" s="83" t="s">
        <v>18</v>
      </c>
      <c r="G21" s="85" t="s">
        <v>18</v>
      </c>
      <c r="H21" s="73"/>
    </row>
    <row r="22" spans="1:8" ht="99" customHeight="1">
      <c r="A22" s="114"/>
      <c r="B22" s="83" t="s">
        <v>43</v>
      </c>
      <c r="C22" s="73" t="s">
        <v>16</v>
      </c>
      <c r="D22" s="81" t="str">
        <f t="shared" si="0"/>
        <v>decyzja administracyjna, decyzja ustalajaca opłatę</v>
      </c>
      <c r="E22" s="84" t="s">
        <v>128</v>
      </c>
      <c r="F22" s="83" t="s">
        <v>18</v>
      </c>
      <c r="G22" s="85" t="s">
        <v>18</v>
      </c>
      <c r="H22" s="73"/>
    </row>
    <row r="23" spans="1:8" ht="134.25" customHeight="1">
      <c r="A23" s="115" t="s">
        <v>44</v>
      </c>
      <c r="B23" s="79" t="s">
        <v>45</v>
      </c>
      <c r="C23" s="71" t="s">
        <v>16</v>
      </c>
      <c r="D23" s="81" t="str">
        <f>IF(C23="tak","zalecenia pokontrolne, decyzja ustalajaca opłatę",IF(C23="nie","brak działań"))</f>
        <v>zalecenia pokontrolne, decyzja ustalajaca opłatę</v>
      </c>
      <c r="E23" s="80" t="s">
        <v>129</v>
      </c>
      <c r="F23" s="75">
        <v>100</v>
      </c>
      <c r="G23" s="71"/>
      <c r="H23" s="71"/>
    </row>
    <row r="24" spans="1:8" ht="134.25" customHeight="1">
      <c r="A24" s="115"/>
      <c r="B24" s="79" t="s">
        <v>49</v>
      </c>
      <c r="C24" s="71" t="s">
        <v>16</v>
      </c>
      <c r="D24" s="81" t="str">
        <f t="shared" si="0"/>
        <v>decyzja administracyjna, decyzja ustalajaca opłatę</v>
      </c>
      <c r="E24" s="80" t="s">
        <v>129</v>
      </c>
      <c r="F24" s="81" t="s">
        <v>18</v>
      </c>
      <c r="G24" s="81" t="s">
        <v>18</v>
      </c>
      <c r="H24" s="71"/>
    </row>
    <row r="25" spans="1:8" ht="134.25" customHeight="1">
      <c r="A25" s="115"/>
      <c r="B25" s="79" t="s">
        <v>50</v>
      </c>
      <c r="C25" s="71" t="s">
        <v>16</v>
      </c>
      <c r="D25" s="81" t="str">
        <f t="shared" si="0"/>
        <v>decyzja administracyjna, decyzja ustalajaca opłatę</v>
      </c>
      <c r="E25" s="80" t="s">
        <v>129</v>
      </c>
      <c r="F25" s="81" t="s">
        <v>18</v>
      </c>
      <c r="G25" s="81" t="s">
        <v>18</v>
      </c>
      <c r="H25" s="71"/>
    </row>
    <row r="26" spans="1:8" ht="126" customHeight="1">
      <c r="A26" s="84" t="s">
        <v>51</v>
      </c>
      <c r="B26" s="83" t="s">
        <v>52</v>
      </c>
      <c r="C26" s="76" t="s">
        <v>16</v>
      </c>
      <c r="D26" s="81" t="str">
        <f t="shared" si="0"/>
        <v>decyzja administracyjna, decyzja ustalajaca opłatę</v>
      </c>
      <c r="E26" s="84" t="s">
        <v>130</v>
      </c>
      <c r="F26" s="83" t="s">
        <v>18</v>
      </c>
      <c r="G26" s="85" t="s">
        <v>18</v>
      </c>
      <c r="H26" s="73"/>
    </row>
    <row r="27" spans="1:8" ht="136.5" customHeight="1">
      <c r="A27" s="80" t="s">
        <v>53</v>
      </c>
      <c r="B27" s="79" t="s">
        <v>54</v>
      </c>
      <c r="C27" s="77" t="s">
        <v>16</v>
      </c>
      <c r="D27" s="81" t="str">
        <f t="shared" si="0"/>
        <v>decyzja administracyjna, decyzja ustalajaca opłatę</v>
      </c>
      <c r="E27" s="80" t="s">
        <v>131</v>
      </c>
      <c r="F27" s="79" t="s">
        <v>18</v>
      </c>
      <c r="G27" s="81" t="s">
        <v>18</v>
      </c>
      <c r="H27" s="71"/>
    </row>
    <row r="28" spans="1:8" ht="92.25" customHeight="1">
      <c r="A28" s="94" t="s">
        <v>55</v>
      </c>
      <c r="B28" s="83" t="s">
        <v>56</v>
      </c>
      <c r="C28" s="76" t="s">
        <v>16</v>
      </c>
      <c r="D28" s="81" t="str">
        <f t="shared" si="0"/>
        <v>decyzja administracyjna, decyzja ustalajaca opłatę</v>
      </c>
      <c r="E28" s="84" t="s">
        <v>132</v>
      </c>
      <c r="F28" s="83" t="s">
        <v>18</v>
      </c>
      <c r="G28" s="85" t="s">
        <v>18</v>
      </c>
      <c r="H28" s="73"/>
    </row>
    <row r="29" spans="1:8" ht="116.25" customHeight="1">
      <c r="A29" s="113" t="s">
        <v>58</v>
      </c>
      <c r="B29" s="95" t="s">
        <v>59</v>
      </c>
      <c r="C29" s="77" t="s">
        <v>16</v>
      </c>
      <c r="D29" s="81" t="str">
        <f t="shared" si="0"/>
        <v>decyzja administracyjna, decyzja ustalajaca opłatę</v>
      </c>
      <c r="E29" s="80" t="s">
        <v>139</v>
      </c>
      <c r="F29" s="79" t="s">
        <v>18</v>
      </c>
      <c r="G29" s="81" t="s">
        <v>18</v>
      </c>
      <c r="H29" s="71"/>
    </row>
    <row r="30" spans="1:8" ht="264" customHeight="1">
      <c r="A30" s="113"/>
      <c r="B30" s="79" t="s">
        <v>60</v>
      </c>
      <c r="C30" s="77" t="s">
        <v>16</v>
      </c>
      <c r="D30" s="81" t="str">
        <f>IF(C30="tak","zalecenia pokontrolne, decyzja ustalajaca opłatę",IF(C30="nie","brak działań"))</f>
        <v>zalecenia pokontrolne, decyzja ustalajaca opłatę</v>
      </c>
      <c r="E30" s="80" t="s">
        <v>140</v>
      </c>
      <c r="F30" s="75">
        <v>100</v>
      </c>
      <c r="G30" s="71"/>
      <c r="H30" s="71"/>
    </row>
    <row r="31" spans="1:8" ht="409.5" customHeight="1">
      <c r="A31" s="84" t="s">
        <v>61</v>
      </c>
      <c r="B31" s="83" t="s">
        <v>62</v>
      </c>
      <c r="C31" s="76" t="s">
        <v>16</v>
      </c>
      <c r="D31" s="81" t="str">
        <f>IF(C31="tak","zalecenia pokontrolne, decyzja ustalajaca opłatę",IF(C31="nie","brak działań"))</f>
        <v>zalecenia pokontrolne, decyzja ustalajaca opłatę</v>
      </c>
      <c r="E31" s="84" t="s">
        <v>141</v>
      </c>
      <c r="F31" s="78">
        <v>100</v>
      </c>
      <c r="G31" s="73"/>
      <c r="H31" s="73"/>
    </row>
    <row r="32" spans="1:8" ht="234" customHeight="1">
      <c r="A32" s="113" t="s">
        <v>63</v>
      </c>
      <c r="B32" s="95" t="s">
        <v>64</v>
      </c>
      <c r="C32" s="77" t="s">
        <v>16</v>
      </c>
      <c r="D32" s="81" t="str">
        <f>IF(C32="tak","zalecenia pokontrolne, decyzja ustalajaca opłatę",IF(C32="nie","brak działań"))</f>
        <v>zalecenia pokontrolne, decyzja ustalajaca opłatę</v>
      </c>
      <c r="E32" s="80" t="s">
        <v>0</v>
      </c>
      <c r="F32" s="75">
        <v>100</v>
      </c>
      <c r="G32" s="71"/>
      <c r="H32" s="71"/>
    </row>
    <row r="33" spans="1:9" ht="127.5" customHeight="1">
      <c r="A33" s="113"/>
      <c r="B33" s="79" t="s">
        <v>65</v>
      </c>
      <c r="C33" s="77" t="s">
        <v>16</v>
      </c>
      <c r="D33" s="81" t="str">
        <f>IF(C33="tak","zalecenia pokontrolne, decyzja ustalajaca opłatę",IF(C33="nie","brak działań"))</f>
        <v>zalecenia pokontrolne, decyzja ustalajaca opłatę</v>
      </c>
      <c r="E33" s="90" t="s">
        <v>1</v>
      </c>
      <c r="F33" s="75">
        <v>100</v>
      </c>
      <c r="G33" s="71"/>
      <c r="H33" s="71"/>
      <c r="I33" s="5"/>
    </row>
    <row r="34" spans="1:8" s="7" customFormat="1" ht="45.75" customHeight="1">
      <c r="A34" s="96" t="s">
        <v>66</v>
      </c>
      <c r="B34" s="83" t="s">
        <v>67</v>
      </c>
      <c r="C34" s="73" t="s">
        <v>16</v>
      </c>
      <c r="D34" s="85"/>
      <c r="E34" s="84" t="s">
        <v>68</v>
      </c>
      <c r="F34" s="83" t="s">
        <v>18</v>
      </c>
      <c r="G34" s="85" t="s">
        <v>18</v>
      </c>
      <c r="H34" s="73"/>
    </row>
  </sheetData>
  <sheetProtection selectLockedCells="1" selectUnlockedCells="1"/>
  <mergeCells count="8">
    <mergeCell ref="A1:D1"/>
    <mergeCell ref="A32:A33"/>
    <mergeCell ref="A3:A4"/>
    <mergeCell ref="A5:A8"/>
    <mergeCell ref="A9:A15"/>
    <mergeCell ref="A16:A22"/>
    <mergeCell ref="A23:A25"/>
    <mergeCell ref="A29:A30"/>
  </mergeCells>
  <dataValidations count="3">
    <dataValidation type="list" allowBlank="1" showErrorMessage="1" sqref="F23 F30:F33">
      <formula1>"100"</formula1>
      <formula2>0</formula2>
    </dataValidation>
    <dataValidation type="list" allowBlank="1" showErrorMessage="1" sqref="G23 G30:G33">
      <formula1>"100,150,200,250,300,350,400,450,500,odstąpiono od nałożenia mandatu na podstawie art. 41 KW"</formula1>
      <formula2>0</formula2>
    </dataValidation>
    <dataValidation type="list" allowBlank="1" showErrorMessage="1" sqref="C3:C34">
      <formula1>"Tak,Nie,Nie dotyczy"</formula1>
      <formula2>0</formula2>
    </dataValidation>
  </dataValidations>
  <printOptions/>
  <pageMargins left="0.7" right="0.7" top="0.75" bottom="0.75" header="0.5118055555555555" footer="0.5118055555555555"/>
  <pageSetup horizontalDpi="300" verticalDpi="300" orientation="landscape" paperSize="9"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Jadwiga Holik</dc:creator>
  <cp:keywords/>
  <dc:description/>
  <cp:lastModifiedBy>Jadwiga Holik</cp:lastModifiedBy>
  <cp:lastPrinted>2015-03-30T12:17:19Z</cp:lastPrinted>
  <dcterms:created xsi:type="dcterms:W3CDTF">2017-08-30T12:21:08Z</dcterms:created>
  <dcterms:modified xsi:type="dcterms:W3CDTF">2017-08-30T12:21:08Z</dcterms:modified>
  <cp:category/>
  <cp:version/>
  <cp:contentType/>
  <cp:contentStatus/>
</cp:coreProperties>
</file>