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45" activeTab="2"/>
  </bookViews>
  <sheets>
    <sheet name="domy studenckie" sheetId="1" r:id="rId1"/>
    <sheet name="Legenda" sheetId="2" state="hidden" r:id="rId2"/>
    <sheet name="domy studenckie wer. skrócona" sheetId="3" r:id="rId3"/>
  </sheets>
  <definedNames>
    <definedName name="_xlnm.Print_Area" localSheetId="0">'domy studenckie'!$A$1:$Q$29</definedName>
    <definedName name="_xlnm.Print_Area" localSheetId="2">'domy studenckie wer. skrócona'!$A$1:$I$29</definedName>
    <definedName name="ponowne_stwierdzenie_nieprawidłowości_w_placówce">'domy studenckie'!$AG$23:$AG$26</definedName>
    <definedName name="ponowne_stwierdzenie_nieprawidłowości_w_placówce__sytuacja_majątkowa_osoby_karanej__skala_obszar_występowania_nieprawidłowości" localSheetId="0">'domy studenckie'!$AG$23:$AG$26</definedName>
  </definedNames>
  <calcPr fullCalcOnLoad="1"/>
</workbook>
</file>

<file path=xl/sharedStrings.xml><?xml version="1.0" encoding="utf-8"?>
<sst xmlns="http://schemas.openxmlformats.org/spreadsheetml/2006/main" count="472" uniqueCount="144">
  <si>
    <r>
      <t xml:space="preserve">Ustawa z dnia 9 listopada 1995 r. o ochronie zdrowia przed następstwami używania tytoniu i wyrobów tytoniowych. (Dz.U.2015poz. 298 )   art.5.1 </t>
    </r>
    <r>
      <rPr>
        <i/>
        <sz val="10"/>
        <rFont val="Arial"/>
        <family val="2"/>
      </rPr>
      <t xml:space="preserve">Zabrania się palenia wyrobów tytoniowych, z zastrzeżeniem art. 5a: 1) na terenie przedsiębiorstw podmiotów leczniczych i w pomieszczeniach innych obiektów, w których są udzielane świadczenia zdrowotne, 2) na terenie jednostek organizacyjnych systemu oświaty, o których mowa w przepisach o systemie oświaty, oraz jednostek organizacyjnych pomocy społecznej, o których mowa w przepisach o pomocy społecznej,3) na terenie uczelni, 4) w pomieszczeniach zakładów pracy innych niż wymienione w pkt 1 i 2, 5) w pomieszczeniach obiektów kultury i wypoczynku do użytku publicznego,6) w lokalach gastronomiczno-rozrywkowych, 7) w środkach pasażerskiego transportu publicznego oraz w obiektach służących obsłudze podróżnych, 8) na przystankach komunikacji publicznej, 9) w pomieszczeniach obiektów sportowych, 10) w ogólnodostępnych miejscach przeznaczonych do zabaw dzieci, 11) w innych pomieszczeniach dostępnych do użytku publicznego.
</t>
    </r>
  </si>
  <si>
    <r>
      <t xml:space="preserve">Ustawa z dnia 9 listopada 1995 r. o ochronie zdrowia przed następstwami używania tytoniu i wyrobów tytoniowych. (Dz.U.2015 poz 298)              </t>
    </r>
    <r>
      <rPr>
        <sz val="10"/>
        <rFont val="Arial"/>
        <family val="2"/>
      </rPr>
      <t>art. 5.1a Właściciel lub zarządzający obiektem lub środkiem transportu, w którym obowiązuje zakaz palenia wyrobów tytoniowych, umieści w widocznych miejscach odpowiednie oznaczenia słowne i graficzne informujące o zakazie palenia wyrobów tytoniowych na danym terenie lub środku transportu, zwane dalej „informacją o zakazie palenia tytoniu”.</t>
    </r>
  </si>
  <si>
    <r>
      <t xml:space="preserve">ARKUSZ OCENY RYZYKA - </t>
    </r>
    <r>
      <rPr>
        <b/>
        <sz val="18"/>
        <rFont val="Arial"/>
        <family val="2"/>
      </rPr>
      <t>domy studenckie</t>
    </r>
  </si>
  <si>
    <t>Ocena zagrożenia         Niskie               Średnie          Wysokie</t>
  </si>
  <si>
    <t>Ocena z uwzględnieniem działań podmiotu Działania:            [P]Pozytywna        [B]Brak                   [N]Negatywna</t>
  </si>
  <si>
    <t>Zakres kontroli / Elementy podelgające kontroli</t>
  </si>
  <si>
    <t>Nieprawidłowości</t>
  </si>
  <si>
    <t>Nieprawidłowość (szczegółowy opis/ miejsce wystąpienia nieprawidłowości, a tam gdzie stwierdzono zagrożenie zdrowotne opisać na czym polega)</t>
  </si>
  <si>
    <t xml:space="preserve">Wymagane działania </t>
  </si>
  <si>
    <t>Podstawy prawne</t>
  </si>
  <si>
    <t>Mandat [kwota wyjściowa]</t>
  </si>
  <si>
    <t>Czynniki zwiększające kwotę</t>
  </si>
  <si>
    <t>Czynniki zmniejszające kwotę</t>
  </si>
  <si>
    <t>Wysokość nałożonego mandatu (od 50 do 100 pln)</t>
  </si>
  <si>
    <t>Działania podmiotu podjęte w trakcie kontroli [opis]</t>
  </si>
  <si>
    <t>Ocena zagrożenia
z uwzględnieniem działań podmiotu</t>
  </si>
  <si>
    <t>Ostatecznie działania które należy podjąć</t>
  </si>
  <si>
    <t>Budynek</t>
  </si>
  <si>
    <t>poziom podłogi w pomieszczeniach przeznaczonych na pobyt ludzi nie znajduje się co najmniej 30 cm powyżej terenu urządzonego wokół budynku</t>
  </si>
  <si>
    <t>Tak</t>
  </si>
  <si>
    <t>Niskie</t>
  </si>
  <si>
    <t>nie dotyczy</t>
  </si>
  <si>
    <t>B</t>
  </si>
  <si>
    <t>sufity, ściany, podłogi, posadzki w złym stanie technicznym</t>
  </si>
  <si>
    <t>pomieszczenia nie  spełniają wymagań w zakresie wysokości stwarzające zargożenie zdrowotne, w tym również z pkt. widzenia warunków higienicznych</t>
  </si>
  <si>
    <t xml:space="preserve">zły stan techniczny stolarki okiennej, drzwiowej, stwarzające zargożenie zdrowotne (np. skorodowane, stwarzające zagrożenie słuczeniem/wypadnięciem)   </t>
  </si>
  <si>
    <t>wyposażenie techniczne budynku</t>
  </si>
  <si>
    <t>brak bieżącej zminej wody</t>
  </si>
  <si>
    <t>brak bieżącej ciepłej wody</t>
  </si>
  <si>
    <t>Mikroklimat pomieszczeń</t>
  </si>
  <si>
    <t xml:space="preserve"> brak jest zapewnionej w pomieszczeniach  wentylacji grawitacyjnej lub mechanicznej</t>
  </si>
  <si>
    <t>brak jest wentylacji mechanicznej  w ustępach ogólnodostępnych z ilością kabin większą niż jedna lub nie posiadających okien</t>
  </si>
  <si>
    <t>P</t>
  </si>
  <si>
    <t>mniej niż 50% powierzchni okien ma konstrukcję umożliwiającą otwieranie (wymaganie nie dotyczy pomieszczeń w których zapewniono wentylację mechaniczną lub klimatyzację)</t>
  </si>
  <si>
    <t>N</t>
  </si>
  <si>
    <t>brak jest zaopatrzenia punktów świetlnych w osłony</t>
  </si>
  <si>
    <t xml:space="preserve"> brak przeprowadzenia pomiarów natężenia oświetlenia sztucznego </t>
  </si>
  <si>
    <t xml:space="preserve">pokoje mieszkalne </t>
  </si>
  <si>
    <t>meble i sprzęt w złym stanie technicznym stwarzające zargożenie zdrowotne, w tym również z pkt. widzenia warunków higienicznych</t>
  </si>
  <si>
    <t xml:space="preserve">powierzchnia mieszkalna  na osobę jest nie zapewniona </t>
  </si>
  <si>
    <t>Świetlica</t>
  </si>
  <si>
    <t xml:space="preserve"> nie zapewniono pomieszczenia śweietlicy  </t>
  </si>
  <si>
    <t>Pomieszczenia do nauki:</t>
  </si>
  <si>
    <t xml:space="preserve"> nie zapewniono pomieszczenia do nauki </t>
  </si>
  <si>
    <t xml:space="preserve">Pomieszczenia sanitarne: </t>
  </si>
  <si>
    <t>pomieszczenia i wyposażenie w złym stanie stwarzające zargożenie zdrowotne, w tym również z pkt. widzenia warunków higienicznych</t>
  </si>
  <si>
    <t>Kuchenki podręczne</t>
  </si>
  <si>
    <t>Pomieszczenia, wyposażenie i sprzęt  w złym stanie sanitarnym i technicznym stwarzające zargożenie zdrowotne, w tym również z pkt. widzenia warunków higienicznych</t>
  </si>
  <si>
    <t>Rozporządzenia Ministra Szkolnictwa wyższego  z dnia 5 lipca 2007 w sprawie bezpieczństwa i higieny pracy w uczelniach  (Dz.U.07.128.897)  § 12. 1. Stan instalacji oraz sprzętu i urządzeń w domach studenckich nie może stanowić zagrożeń dla osób tam mieszkających i pracujących.</t>
  </si>
  <si>
    <t>Pomieszczenia porządkowe:</t>
  </si>
  <si>
    <t xml:space="preserve">niewłaściwe przechowywanie środków czystościowych, dezynfekujących oraz sprzętu porządkowego </t>
  </si>
  <si>
    <t>system pierwszej pomocy</t>
  </si>
  <si>
    <t xml:space="preserve"> brak w obiekcie co najmniej jednej przenośnej apteczki, (wyposażonej przynajmniej w podstawowe środki opatrunkowe) oraz instrukcję udzielania pierwszej pomocy </t>
  </si>
  <si>
    <t xml:space="preserve">Teren szkoły wyższej:  </t>
  </si>
  <si>
    <t>nawierzchnie dróg, przejść stwarzają zagrożenie (np. uszkodzone, nierówne, stwarzające zagrożenie wypadku)</t>
  </si>
  <si>
    <t>Gromadzenie odpadów stałych:</t>
  </si>
  <si>
    <t xml:space="preserve">miejsce gromadzenia odpadów  nie jest oddalone  co najmniej 10 m od okien i drzwi budynku oraz co najmniej 3 m od granicy z sąsiednią działką </t>
  </si>
  <si>
    <t>miejsce i w/w urządzenia w złym stanie sanitarno-higienicznym i technicznym powodujące zagrożenie zdrowotne i/lub higieniczne</t>
  </si>
  <si>
    <t>Stan sanitarno-higieniczny otoczenia oraz pomieszczeń:</t>
  </si>
  <si>
    <t>otoczenie oraz wszystkie pomieszczenia uczelni nie są  utrzymane w czystości i porządku powodujące zagrożenie zdrowotne i/lub higieniczne</t>
  </si>
  <si>
    <t>Palenie tytoniu</t>
  </si>
  <si>
    <t>zakaz palenia wyrobów tytoniowych nie jest przestrzegany przez personel</t>
  </si>
  <si>
    <t>zakres naruszenia</t>
  </si>
  <si>
    <t>Sytuacja materialna osoby karanej</t>
  </si>
  <si>
    <t>brak oznaczeń słownych i graficznych informujących o zakazie palenia wyrobów tytoniowych</t>
  </si>
  <si>
    <t>dokumentacja do celów sanitarno-epidemiologicznych</t>
  </si>
  <si>
    <t>brak dokumentacji do celów sanitarno-epidemiologicznych personelu</t>
  </si>
  <si>
    <t xml:space="preserve">aktualnie brak, rozporzadzenie Ministra Zdrowia w trakcie uzgodnień </t>
  </si>
  <si>
    <t>Nie</t>
  </si>
  <si>
    <t>Nie dotyczy</t>
  </si>
  <si>
    <t>Zagrożenie</t>
  </si>
  <si>
    <t>Wysokie</t>
  </si>
  <si>
    <t>stwierdzone uchybienie narusza obowiązujące przepisy stanowi poważną nieprawodłowość</t>
  </si>
  <si>
    <t>Średnie</t>
  </si>
  <si>
    <t>stwierdzone uchybienia narusza obwowiązujące przepisy stanowi istotną nieprawidłowość</t>
  </si>
  <si>
    <t>stwierdzone uchybienie narusza obowiązujace przepisy brak bezpośredniego zagrożenia</t>
  </si>
  <si>
    <t>Prawdopodobieństwo</t>
  </si>
  <si>
    <t>Duże</t>
  </si>
  <si>
    <t xml:space="preserve">Miejsce, rodzaj, skala nieprawidłowości ma duży i bezpośredni wpływ na bezpieczeństwo konsumenta </t>
  </si>
  <si>
    <t xml:space="preserve">Umiarkowane </t>
  </si>
  <si>
    <t xml:space="preserve">Miejsce, rodzaj, skala nieprawidłowości ma umiarkowany wpływ na bezpieczeństwo konsumenta </t>
  </si>
  <si>
    <t>Małe</t>
  </si>
  <si>
    <t>Mała istotność uchybienia</t>
  </si>
  <si>
    <t>Ocena z uwzględnieniem działań przedsiębiorcy</t>
  </si>
  <si>
    <t>Prawidłowe</t>
  </si>
  <si>
    <t>Podjęte działania adekwatne do zagrożenia</t>
  </si>
  <si>
    <t>Brak</t>
  </si>
  <si>
    <t>Brak działań lub podjęte działania są niewystarczające</t>
  </si>
  <si>
    <t>Negatywane</t>
  </si>
  <si>
    <t>Dotychczasowa ocena wspólpracy podmiotu z PIS negatywna</t>
  </si>
  <si>
    <t>D (Duże)</t>
  </si>
  <si>
    <t>U (umiarkowane)</t>
  </si>
  <si>
    <t>M (Małe)</t>
  </si>
  <si>
    <t>W (wysokie)</t>
  </si>
  <si>
    <t>W/N</t>
  </si>
  <si>
    <r>
      <t>W/Ś</t>
    </r>
    <r>
      <rPr>
        <b/>
        <sz val="10"/>
        <color indexed="9"/>
        <rFont val="Tahoma"/>
        <family val="2"/>
      </rPr>
      <t xml:space="preserve"> </t>
    </r>
  </si>
  <si>
    <t>W/W</t>
  </si>
  <si>
    <t>Ś (średnie)</t>
  </si>
  <si>
    <t>Ś/N</t>
  </si>
  <si>
    <t>Ś/Ś</t>
  </si>
  <si>
    <t>Ś/W</t>
  </si>
  <si>
    <t>N (niskie)</t>
  </si>
  <si>
    <t>N/N</t>
  </si>
  <si>
    <t>N/Ś</t>
  </si>
  <si>
    <t>N/W</t>
  </si>
  <si>
    <t>ponowne stwierdzenie nieprawidłowości</t>
  </si>
  <si>
    <t>sytuacja finansowa osoby ukaranej</t>
  </si>
  <si>
    <t>skala/zasięg występowania nieprawidłowości w placówce</t>
  </si>
  <si>
    <t>sytuacja finansowa osoby ukaranej, skala/zasięg występowania nieprawidłowości w placówce</t>
  </si>
  <si>
    <t>ponowne stwierdzenie nieprawidłowości, sytuacja materialna osoby karanej</t>
  </si>
  <si>
    <t>ponowne stwierdzenie nieprawidłowości, skala/zasięg występowania nieprawidłowości w placówce</t>
  </si>
  <si>
    <t>ponowne stwierdzenie nieprawidłowości, sytuacja finansowa osoby ukaranej, skala/zasięg występowania nieprawidłowości w placówce</t>
  </si>
  <si>
    <t>Sankcje</t>
  </si>
  <si>
    <t>Uwagi (w tym opis podjętych działań innych niż zawarte w tym arkuszu)</t>
  </si>
  <si>
    <t>ARKUSZ OCENY RYZYKA - domy studenckie</t>
  </si>
  <si>
    <t>Czy stwierdzono nieprawidłowość Tak                       Nie                       Nie dotyczy</t>
  </si>
  <si>
    <t>pomiesczenia nie są  zlokalizowane na każdej kondygnacji</t>
  </si>
  <si>
    <r>
      <t>Rozporządzenia Ministra Szkolnictwa wyższego  z dnia 5 lipca 2007 w sprawie bezpieczństwa i higieny pracy w uczelniach  (Dz.U.07.128.897)</t>
    </r>
    <r>
      <rPr>
        <sz val="10"/>
        <rFont val="Arial"/>
        <family val="2"/>
      </rPr>
      <t xml:space="preserve">   §13.1</t>
    </r>
    <r>
      <rPr>
        <i/>
        <sz val="10"/>
        <rFont val="Arial"/>
        <family val="2"/>
      </rPr>
      <t xml:space="preserve"> Pomieszczenia   uczelni powinny być utrzymywane we właściwym stanie sanitarnym. </t>
    </r>
  </si>
  <si>
    <r>
      <t xml:space="preserve">Rozporządzenia Ministra Szkolnictwa wyższego  z dnia 5 lipca 2007 w sprawie bezpieczństwa i higieny pracy w uczelniach  (Dz.U.07.128.897)   </t>
    </r>
    <r>
      <rPr>
        <sz val="10"/>
        <rFont val="Arial"/>
        <family val="2"/>
      </rPr>
      <t xml:space="preserve"> §12.3. Oświetlenie pomieszczeń, wentylacja, instalacja elektryczna i gazowa oraz wszelkie urządzenia techniczne w domach studenckich powinny odpowiadać warunkom technicznym ustalonym w przepisach dotyczących warunków technicznych, jakim powinny odpowiadać budynki, oraz Polskim Normom   </t>
    </r>
    <r>
      <rPr>
        <i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Rozporządzenie Ministra Infrastruktury z dnia 12 kwietnia 2002 r. w sprawie warunków technicznych, jakim powinny odpowiadać budynki i ich usytuowanie. (Dz.U.02.75.690 ze zm.) 
§147 ust 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
</t>
    </r>
  </si>
  <si>
    <r>
      <t xml:space="preserve">Rozporządzenia Ministra Szkolnictwa wyższego  z dnia 5 lipca 2007 w sprawie bezpieczństwa i higieny pracy w uczelniach  (Dz.U.07.128.897)     § 13. 2. </t>
    </r>
    <r>
      <rPr>
        <sz val="10"/>
        <rFont val="Arial"/>
        <family val="2"/>
      </rPr>
      <t xml:space="preserve">Pomieszczenia przeznaczone na natryski, łazienki, ustępy umywalnie powinny być orzewane i wyposażone w wentylację zodnie z przepisami dotyczącymi warunków technicznych, jakim powinny odpowiadać bdynki oraz Poliskim Normon. </t>
    </r>
    <r>
      <rPr>
        <b/>
        <sz val="10"/>
        <rFont val="Arial"/>
        <family val="2"/>
      </rPr>
      <t xml:space="preserve">                                                                                                   Rozporządzenie Ministra Infrastruktury z dnia 12 kwietnia 2002 r. w sprawie warunków technicznych, jakim powinny odpowiadać budynki i ich usytuowanie. (Dz.U.02.75.690 ze zm.)   </t>
    </r>
    <r>
      <rPr>
        <sz val="10"/>
        <rFont val="Arial"/>
        <family val="2"/>
      </rPr>
      <t>§ 85. 2 W ustępach ogólnodostępnych należy stosować wentylację grawitacyjną lub mechaniczną  pkt 7 w ustępach z oknem i jedną kabiną, a w innych mechaniczną o działaniu ciągłym lub włączania automatycznie.</t>
    </r>
    <r>
      <rPr>
        <i/>
        <sz val="10"/>
        <rFont val="Arial"/>
        <family val="2"/>
      </rPr>
      <t>j.</t>
    </r>
  </si>
  <si>
    <r>
      <t>Rozporządzenia Ministra Szkolnictwa wyższego  z dnia 5 lipca 2007 w sprawie bezpieczństwa i higieny pracy w uczelniach  (Dz.U.07.128.897)    § 4.6 S</t>
    </r>
    <r>
      <rPr>
        <sz val="10"/>
        <rFont val="Arial"/>
        <family val="2"/>
      </rPr>
      <t xml:space="preserve">tan wyposażenia poieszczeń uczelni, a w szczególności :mebli, sprzętu, instalacji, nie może stanowić zarożenń dla osób korzystających z tych pomieszczeń </t>
    </r>
  </si>
  <si>
    <r>
      <t xml:space="preserve">Rozporządzenia Ministra Szkolnictwa wyższego  z dnia 5 lipca 2007 w sprawie bezpieczństwa i higieny pracy w uczelniach  (Dz.U.07.128.897)    § 4.5   </t>
    </r>
    <r>
      <rPr>
        <sz val="10"/>
        <rFont val="Arial"/>
        <family val="2"/>
      </rPr>
      <t xml:space="preserve">w pomieszczeniach uczelni powinny być spełnione warunki dotyczące oświetlenia, wentylacji,orzewania i powierzchni użytkowej, określone w rozporządzeniu Ministra Pracy i Polityki Socjalnej z dnia 26.09.1997 r. w sprawie oólnych przepisów bezpieczeństwa i higieny pracy Dz.U. z 2003 r. Nr 169, poz.1650 z poźn. zm.       </t>
    </r>
  </si>
  <si>
    <r>
      <t xml:space="preserve">Rozporządzenia Ministra Szkolnictwa wyższego  z dnia 5 lipca 2007 w sprawie bezpieczństwa i higieny pracy w uczelniach  (Dz.U.07.128.897)  </t>
    </r>
    <r>
      <rPr>
        <i/>
        <sz val="10"/>
        <rFont val="Arial"/>
        <family val="2"/>
      </rPr>
      <t>§ 12. 1. Stan instalacji oraz sprzętu i urządzeń w domach studenckich nie może stanowić zagrożeń dla osób tam mieszkających i pracujących.</t>
    </r>
  </si>
  <si>
    <r>
      <t xml:space="preserve">Rozporządzenia Ministra Szkolnictwa wyższego  z dnia 5 lipca 2007 w sprawie bezpieczństwa i higieny pracy w uczelniach  (Dz.U.07.128.897) </t>
    </r>
    <r>
      <rPr>
        <i/>
        <sz val="10"/>
        <rFont val="Arial"/>
        <family val="2"/>
      </rPr>
      <t xml:space="preserve"> § 12.2   Pomieszczenia mieszkalne w domach studenckich powinny zapewniać co najmniej 5 m2 powierzchni mieszkalnej na jedną osobę.</t>
    </r>
  </si>
  <si>
    <r>
      <t xml:space="preserve">Rozporządzenia Ministra Szkolnictwa wyższego  z dnia 5 lipca 2007 w sprawie bezpieczństwa i higieny pracy w uczelniach  (Dz.U.07.128.897  )  </t>
    </r>
    <r>
      <rPr>
        <sz val="10"/>
        <rFont val="Arial"/>
        <family val="2"/>
      </rPr>
      <t xml:space="preserve">§ 14. </t>
    </r>
    <r>
      <rPr>
        <i/>
        <sz val="10"/>
        <rFont val="Arial"/>
        <family val="2"/>
      </rPr>
      <t>W domach studenckich powinny być wydzielone, stosownie do potrzeb, pomieszczenia przeznaczone na indywidualną naukę oraz świetlica.</t>
    </r>
  </si>
  <si>
    <r>
      <t>Rozporządzenia Ministra Szkolnictwa wyższego  z dnia 5 lipca 2007 w sprawie bezpieczństwa i higieny pracy w uczelniach  (Dz.U.07.128.897  )§ 14</t>
    </r>
    <r>
      <rPr>
        <sz val="10"/>
        <rFont val="Arial"/>
        <family val="2"/>
      </rPr>
      <t>.</t>
    </r>
    <r>
      <rPr>
        <i/>
        <sz val="10"/>
        <rFont val="Arial"/>
        <family val="2"/>
      </rPr>
      <t xml:space="preserve"> W domach studenckich powinny być wydzielone, stosownie do potrzeb, pomieszczenia przeznaczone na indywidualną naukę oraz świetlica.</t>
    </r>
  </si>
  <si>
    <r>
      <t xml:space="preserve">Rozporządzenia Ministra Szkolnictwa wyższego  z dnia 5 lipca 2007 w sprawie bezpieczństwa i higieny pracy w uczelniach  (Dz.U.07.128.897) </t>
    </r>
    <r>
      <rPr>
        <i/>
        <sz val="10"/>
        <rFont val="Arial"/>
        <family val="2"/>
      </rPr>
      <t xml:space="preserve">§ 13. 2. Pomieszczenia przeznaczone na natryski, łazienki, ustępy umywalnie powinny być ogrzewane i wyposażone w wentylację zodnie z przepisami dotyczącymi warunków technicznych, jakim powinny odpowiadać bdynki oraz Poliskim Normon. </t>
    </r>
  </si>
  <si>
    <r>
      <t xml:space="preserve">Rozporządzenia Ministra Szkolnictwa wyższego  z dnia 5 lipca 2007 w sprawie bezpieczństwa i higieny pracy w uczelniach  (Dz.U.07.128.897) §11. 2. </t>
    </r>
    <r>
      <rPr>
        <i/>
        <sz val="10"/>
        <rFont val="Arial"/>
        <family val="2"/>
      </rPr>
      <t>Rektor jest obowiązany zapewnić, aby niebezpieczne substancje i preparaty chemiczne były przechowywane w zamkniętych, wyraźnie oznakowanych pomieszczeniach i miejscach do tego przystosowanych, w opakowaniach chroniących przed ich szkodliwym, niebezpiecznym działaniem, pożarem lub wybuchem.</t>
    </r>
  </si>
  <si>
    <r>
      <t>Rozporządzenia Ministra Szkolnictwa wyższego  z dnia 5 lipca 2007 w sprawie bezpieczństwa i higieny pracy w uczelniach (Dz.U.07.128.897) §7.3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W każdym budynku uczelni, w pomieszczeniu dostępnym w godzinach prowadzenia zajęć dydaktycznych lub badań naukowych powinna znajdować się co najmniej jedna przenośna apteczka, wyposażona w niezbędne środki do udzielania pierwszej pomocy, których okres ważności nie upłynął, wraz z instrukcją o zasadach jej udzielania. Wykorzystane środki i materiały powinny być na bieżąco uzupełniane.</t>
    </r>
  </si>
  <si>
    <r>
      <t xml:space="preserve">Rozporządzenia Ministra Szkolnictwa wyższego  z dnia 5 lipca 2007 w sprawie bezpieczństwa i higieny pracy w uczelniach (Dz.U.07.128.897  § 4.4  </t>
    </r>
    <r>
      <rPr>
        <i/>
        <sz val="10"/>
        <rFont val="Arial"/>
        <family val="2"/>
      </rPr>
      <t>Drogi ewakuacyjne i inne drogi oraz przejścia i dojścia dla pieszych na terenie uczelni powinny być utrzymane w należytym stanie, niestwarzającym zagrożenia dla użytkowników.</t>
    </r>
  </si>
  <si>
    <r>
      <t>Rozporządzenie Ministra Infrastruktury z dnia 12 kwietnia 2002 r. w sprawie warunków technicznych, jakim powinny odpowiadać budynki i ich usytuowanie. ((Dz.U.2015 poz. 1422.)  §73 ust 2</t>
    </r>
    <r>
      <rPr>
        <i/>
        <sz val="10"/>
        <rFont val="Arial"/>
        <family val="2"/>
      </rPr>
      <t xml:space="preserve">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</si>
  <si>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>Rozporządzenie Ministra Infrastruktury z dnia 12 kwietnia 2002 r. w sprawie warunków technicznych, jakim powinny odpowiadać budynki i ich usytuowanie. (Dz.U.2015 poz. 1422.) §72</t>
    </r>
    <r>
      <rPr>
        <sz val="10"/>
        <rFont val="Arial"/>
        <family val="2"/>
      </rPr>
      <t xml:space="preserve"> . </t>
    </r>
    <r>
      <rPr>
        <i/>
        <sz val="10"/>
        <rFont val="Arial"/>
        <family val="2"/>
      </rPr>
      <t xml:space="preserve">Wysokość  pomieszczeń przeznaczonych na pobyt ludzi powinna odpowiadać wymaganiom
 Pomieszczenia do pracy, nauki i innych celów, w których nie występują czynniki uciążliwe lub szkodliwe dla zdrowia, przeznaczone na stały lub czasowy pobyt:
a) nie więcej niż  4 osób    to  2,5 m 
b) więcej niż    4 osób to   3,0 m 
</t>
    </r>
  </si>
  <si>
    <r>
      <t xml:space="preserve">Rozporządzenia Ministra Szkolnictwa wyższego  z dnia 5 lipca 2007 w sprawie bezpieczństwa i higieny pracy w uczelniach  (Dz.U.07.128.897)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 §4.1 Budynki i pomieszczenia uczelni oraz przynależne do nich tereny i urządzenia, zodnie z z ich funkcją i [przznaczeniem, powinny spełniać wymagania, o których mowa w  rozporządzenie </t>
    </r>
    <r>
      <rPr>
        <b/>
        <i/>
        <sz val="10"/>
        <rFont val="Arial"/>
        <family val="2"/>
      </rPr>
      <t>Ministra Infrastruktury z dnia 12 kwietnia 2002 r. w sprawie warunków technicznych, jakim powinny odpowiadać budynki i ich usytuowanie. ((Dz.U.2015 poz. 1422.) )</t>
    </r>
    <r>
      <rPr>
        <b/>
        <sz val="10"/>
        <rFont val="Arial"/>
        <family val="2"/>
      </rPr>
      <t xml:space="preserve"> §45 </t>
    </r>
    <r>
      <rPr>
        <i/>
        <sz val="10"/>
        <rFont val="Arial"/>
        <family val="2"/>
      </rPr>
      <t xml:space="preserve">Budynek z pomieszczeniami przeznaczonymi
na pobyt ludzi powinien być zaopatrzony co najmniej w wodę do spożycia przez ludzi oraz do celów przeciwpożarowych, jeśli wymagajà tego przepisy odrębne,
a odpowiednio do ich przeznaczenia — także na inne cele. W innych budynkach zaopatrzenie w wodę powinno wynikać z ich przeznaczenia i potrzeb ochrony
przeciwpożarowej.
</t>
    </r>
  </si>
  <si>
    <r>
      <t xml:space="preserve">Rozporządzenia Ministra Szkolnictwa wyższego  z dnia 5 lipca 2007 w sprawie bezpieczństwa i higieny pracy w uczelniach  (Dz.U.07.128.897)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 §4.1 Budynki i pomieszczenia uczelni oraz przynależne do nich tereny i urządzenia, zodnie z z ich funkcją i [przznaczeniem, powinny spełniać wymagania, o których mowa w  rozporządzenie </t>
    </r>
    <r>
      <rPr>
        <b/>
        <i/>
        <sz val="10"/>
        <rFont val="Arial"/>
        <family val="2"/>
      </rPr>
      <t>Ministra Infrastruktury z dnia 12 kwietnia 2002 r. w sprawie warunków technicznych, jakim powinny odpowiadać budynki i ich usytuowanie. ((Dz.U.2015 poz. 1422.) .)</t>
    </r>
    <r>
      <rPr>
        <b/>
        <sz val="10"/>
        <rFont val="Arial"/>
        <family val="2"/>
      </rPr>
      <t xml:space="preserve"> §46 </t>
    </r>
    <r>
      <rPr>
        <i/>
        <sz val="10"/>
        <rFont val="Arial"/>
        <family val="2"/>
      </rPr>
      <t xml:space="preserve">Budynek mieszkalny, zamieszkania zbiorowego, opieki zdrowotnej, opieki społecznej i socjalnej,
oświaty, nauki, zakładu żywienia, produkcji i handlu żywności, a także inne budynki, jeżeli są wyposażone w wanny, natryski lub umywalki, powinny mieć indywidualną lub centralną instalację ciepłej wody. Warunek doprowadzenia cieplej wody do umywalek nie dotyczy budynków w zabudowie zagrodowej i rekreacji indywidualnej.
</t>
    </r>
  </si>
  <si>
    <r>
      <t xml:space="preserve">Rozporządzenia Ministra Szkolnictwa wyższego  z dnia 5 lipca 2007 w sprawie bezpieczństwa i higieny pracy w uczelniach  (Dz.U.07.128.897)   </t>
    </r>
    <r>
      <rPr>
        <sz val="10"/>
        <rFont val="Arial"/>
        <family val="2"/>
      </rPr>
      <t xml:space="preserve"> §12.3. Oświetlenie pomieszczeń, wentylacja, instalacja elektryczna i gazowa oraz wszelkie urządzenia techniczne w domach studenckich powinny odpowiadać warunkom technicznym ustalonym w przepisach dotyczących warunków technicznych, jakim powinny odpowiadać budynki, oraz Polskim Normom   </t>
    </r>
    <r>
      <rPr>
        <i/>
        <sz val="10"/>
        <rFont val="Arial"/>
        <family val="2"/>
      </rPr>
      <t xml:space="preserve">    </t>
    </r>
    <r>
      <rPr>
        <sz val="10"/>
        <rFont val="Arial"/>
        <family val="2"/>
      </rPr>
      <t xml:space="preserve">               </t>
    </r>
    <r>
      <rPr>
        <b/>
        <sz val="10"/>
        <rFont val="Arial"/>
        <family val="2"/>
      </rPr>
      <t>Rozporządzenie Ministra Infrastruktury z dnia 12 kwietnia 2002 r. w sprawie warunków technicznych, jakim powinny odpowiadać budynki i ich usytuowanie. ((Dz.U.2015 poz. 1422.) .) 
§147 ust 2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Wentylację mechaniczna lub grawitacyjna należy zapewnić w pomieszczeniach przeznaczonych na pobyt ludzi, w pomieszczeniach bez otwieranych okien, a także w innych pomieszczeniach, w których ze względów zdrowotnych, technologicznych lub bezpieczeństwa konieczne jest zapewnienie wymiany powietrza.
</t>
    </r>
  </si>
  <si>
    <r>
      <t xml:space="preserve">Rozporządzenia Ministra Szkolnictwa wyższego  z dnia 5 lipca 2007 w sprawie bezpieczństwa i higieny pracy w uczelniach  (Dz.U.07.128.897)     § 13. 2. </t>
    </r>
    <r>
      <rPr>
        <sz val="10"/>
        <rFont val="Arial"/>
        <family val="2"/>
      </rPr>
      <t xml:space="preserve">Pomieszczenia przeznaczone na natryski, łazienki, ustępy umywalnie powinny być orzewane i wyposażone w wentylację zodnie z przepisami dotyczącymi warunków technicznych, jakim powinny odpowiadać bdynki oraz Poliskim Normon. </t>
    </r>
    <r>
      <rPr>
        <b/>
        <sz val="10"/>
        <rFont val="Arial"/>
        <family val="2"/>
      </rPr>
      <t xml:space="preserve">                                                                                                   Rozporządzenie Ministra Infrastruktury z dnia 12 kwietnia 2002 r. w sprawie warunków technicznych, jakim powinny odpowiadać budynki i ich usytuowanie. (Dz.U.2015 poz. 1422.) .)   </t>
    </r>
    <r>
      <rPr>
        <sz val="10"/>
        <rFont val="Arial"/>
        <family val="2"/>
      </rPr>
      <t>§ 85. 2 W ustępach ogólnodostępnych należy stosować wentylację grawitacyjną lub mechaniczną  pkt 7 w ustępach z oknem i jedną kabiną, a w innych mechaniczną o działaniu ciągłym lub włączania automatycznie.</t>
    </r>
    <r>
      <rPr>
        <i/>
        <sz val="10"/>
        <rFont val="Arial"/>
        <family val="2"/>
      </rPr>
      <t>j.</t>
    </r>
  </si>
  <si>
    <r>
      <t xml:space="preserve">Rozporządzenie Ministra Infrastruktury z dnia 12 kwietnia 2002 r. w sprawie warunków technicznych, jakim powinny odpowiadać budynki i ich usytuowanie. ((Dz.U.2015 poz. 1422.) .) §155.1   </t>
    </r>
    <r>
      <rPr>
        <i/>
        <sz val="10"/>
        <rFont val="Arial"/>
        <family val="2"/>
      </rPr>
      <t>W budynkach mieszkalnych, zamieszkania zbiorowego, oświaty, wychowania, opieki zdrowotnej i opieki społecznej, a także w pomieszczeniach biurowych przeznaczonych na pobyt ludzi, niewyposażonych w wentylację mechaniczną lub klimatyzację, okna, w celu okresowego przewietrzania, powinny mieć konstrukcję umożliwiającą otwieranie co najmniej 50% powierzchni</t>
    </r>
  </si>
  <si>
    <r>
      <t>Rozporządzenie Ministra Infrastruktury z dnia 12 kwietnia 2002 r. w sprawie warunków technicznych, jakim powinny odpowiadać budynki i ich usytuowanie. ((Dz.U.2015 poz. 1422.) .) 
§82 ust 2</t>
    </r>
    <r>
      <rPr>
        <sz val="10"/>
        <rFont val="Arial"/>
        <family val="2"/>
      </rPr>
      <t xml:space="preserve"> </t>
    </r>
  </si>
  <si>
    <r>
      <t>Rozporządzenie Ministra Infrastruktury z dnia 12 kwietnia 2002 r. w sprawie warunków technicznych, jakim powinny odpowiadać budynki i ich usytuowanie. ((Dz.U.2015 poz. 1422.) .§ 23. 1.</t>
    </r>
    <r>
      <rPr>
        <i/>
        <sz val="10"/>
        <rFont val="Arial"/>
        <family val="2"/>
      </rPr>
      <t xml:space="preserve"> Odległość miejsc na pojemniki i kontenery na odpady stałe, o których mowa w powinna wynosić co najmniej 10 m od okien i drzwi do budynków z pomieszczeniami przeznaczonymi na pobyt
ludzi oraz co najmniej 3 m od granicy z sąsiednią działką.
</t>
    </r>
  </si>
  <si>
    <r>
      <t xml:space="preserve">Ustawa z dnia 5 grudnia 2008 r.   o zapobieganiu oraz zwalczaniu zakażeń i chorób zakaźnych u ludzi (Dz.U. 2013 poz.947 ze zm. 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</si>
  <si>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 xml:space="preserve">Ustawa z dnia 5 grudnia 2008 r.   o zapobieganiu oraz zwalczaniu zakażeń i chorób zakaźnych u ludzi (Dz.U. 2013 poz. 947ze zm. .)                                                                                                                                                                                 art. 22.1 </t>
    </r>
    <r>
      <rPr>
        <i/>
        <sz val="10"/>
        <rFont val="Arial"/>
        <family val="2"/>
      </rPr>
      <t xml:space="preserve">Właściciel, posiadacz lub zarządzający nieruchomością są obowiązani utrzymywać ją w należytym stanie higieniczno-sanitarnym w celu zapobiegania zakażeniom i chorobom zakaźnym, w szczególności: 1) prowadzić prawidłową gospodarkę odpadami i ściekami;2) zwalczać gryzonie, insekty i szkodniki; 3) usuwać padłe zwierzęta z nieruchomości; 4) usuwać odchody zwierząt z nieruchomości.
</t>
    </r>
    <r>
      <rPr>
        <b/>
        <sz val="10"/>
        <rFont val="Arial"/>
        <family val="2"/>
      </rPr>
      <t xml:space="preserve">Ustawa z dnia 13 września 1996 r. o utrzymaniu czystości i porządku w gminach (Dz.U.2016.250.) 
art.5.1 </t>
    </r>
    <r>
      <rPr>
        <i/>
        <sz val="10"/>
        <rFont val="Arial"/>
        <family val="2"/>
      </rPr>
      <t xml:space="preserve">Właściciele nieruchomości zapewniają utrzymanie czystości i porządku przez:
1) wyposażenie nieruchomości w pojemniki służące do zbierania odpadów komunalnych oraz utrzymywanie tych pojemników w odpowiednim stanie sanitarnym, porządkowym i technicznym; 2) przyłączenie nieruchomości do istniejącej sieci kanalizacyjnej lub, w przypadku gdy budowa sieci kanalizacyjnej jest technicznie lub ekonomicznie nieuzasadniona, wyposażenie nieruchomości w zbiornik bezodpływowy nieczystości ciekłych lub w przydomową oczyszczalnię ścieków bytowych, spełniające wymagania określone w przepisach odrębnych; przyłączenie nieruchomości do sieci kanalizacyjnej nie jest obowiązkowe, jeżeli nieruchomość jest wyposażona w przydomową oczyszczalnię ścieków spełniającą wymagania określone w przepisach odrębnych; 3) zbieranie powstałych na terenie nieruchomości odpadów komunalnych zgodnie z wymaganiami określonymi w regulaminie; 3a) gromadzenie nieczystości ciekłych w zbiornikach bezodpływowych; 3b) pozbywanie się zebranych na terenie nieruchomości odpadów komunalnych oraz nieczystości ciekłych w sposób zgodny z przepisami ustawy i przepisami odrębnymi; 4) uprzątnięcie błota, śniegu, lodu i innych zanieczyszczeń z chodników położonych wzdłuż nieruchomości, przy czym za taki chodnik uznaje się wydzieloną część drogi publicznej służącą dla ruchu pieszego położoną bezpośrednio przy granicy nieruchomości; właściciel nieruchomości nie jest obowiązany do uprzątnięcia chodnika, na którym jest dopuszczony płatny postój lub parkowanie pojazdów samochodowych; 5) realizację innych obowiązków określonych w regulaminie.
</t>
    </r>
  </si>
  <si>
    <r>
      <t>Rozporządzenie Ministra Infrastruktury z dnia 12 kwietnia 2002 r. w sprawie warunków technicznych, jakim powinny odpowiadać budynki i ich usytuowanie. ((Dz.U.2015 poz. 1422.) .) §73 ust 2</t>
    </r>
    <r>
      <rPr>
        <i/>
        <sz val="10"/>
        <rFont val="Arial"/>
        <family val="2"/>
      </rPr>
      <t xml:space="preserve"> W pomieszczeniach przeznaczonych na pobyt ludzi
w budynku zakładu opieki zdrowotnej, opieki spo-
łecznej, oświaty, wychowania i nauki poziom podłogi
powinien znajdowaç się co najmniej 0,3 m powyżej terenu
urządzonego przy budynku.</t>
    </r>
  </si>
  <si>
    <r>
      <t>Rozporządzenie Ministra Infrastruktury z dnia 12 kwietnia 2002 r. w sprawie warunków technicznych, jakim powinny odpowiadać budynki i ich usytuowanie. ((Dz.U.2015 poz. 1422.) .) §72</t>
    </r>
    <r>
      <rPr>
        <sz val="10"/>
        <rFont val="Arial"/>
        <family val="2"/>
      </rPr>
      <t xml:space="preserve"> . </t>
    </r>
    <r>
      <rPr>
        <i/>
        <sz val="10"/>
        <rFont val="Arial"/>
        <family val="2"/>
      </rPr>
      <t xml:space="preserve">Wysokość  pomieszczeń przeznaczonych na pobyt ludzi powinna odpowiadać wymaganiom
 Pomieszczenia do pracy, nauki i innych celów, w których nie występują czynniki uciążliwe lub szkodliwe dla zdrowia, przeznaczone na stały lub czasowy pobyt:
a) nie więcej niż  4 osób    to  2,5 m 
b) więcej niż    4 osób to   3,0 m 
</t>
    </r>
  </si>
  <si>
    <r>
      <t xml:space="preserve">Rozporządzenia Ministra Szkolnictwa wyższego  z dnia 5 lipca 2007 w sprawie bezpieczństwa i higieny pracy w uczelniach  (Dz.U.07.128.897)   </t>
    </r>
    <r>
      <rPr>
        <b/>
        <i/>
        <sz val="10"/>
        <rFont val="Arial"/>
        <family val="2"/>
      </rPr>
      <t xml:space="preserve"> </t>
    </r>
    <r>
      <rPr>
        <i/>
        <sz val="10"/>
        <rFont val="Arial"/>
        <family val="2"/>
      </rPr>
      <t xml:space="preserve">  §4.1 Budynki i pomieszczenia uczelni oraz przynależne do nich tereny i urządzenia, zodnie z z ich funkcją i [przznaczeniem, powinny spełniać wymagania, o których mowa w  rozporządzenie </t>
    </r>
    <r>
      <rPr>
        <b/>
        <i/>
        <sz val="10"/>
        <rFont val="Arial"/>
        <family val="2"/>
      </rPr>
      <t>Ministra Infrastruktury z dnia 12 kwietnia 2002 r. w sprawie warunków technicznych, jakim powinny odpowiadać budynki i ich usytuowanie. ((Dz.U.2015 poz. 1422.) .)</t>
    </r>
    <r>
      <rPr>
        <b/>
        <sz val="10"/>
        <rFont val="Arial"/>
        <family val="2"/>
      </rPr>
      <t xml:space="preserve"> §45 </t>
    </r>
    <r>
      <rPr>
        <i/>
        <sz val="10"/>
        <rFont val="Arial"/>
        <family val="2"/>
      </rPr>
      <t xml:space="preserve">Budynek z pomieszczeniami przeznaczonymi
na pobyt ludzi powinien być zaopatrzony co najmniej w wodę do spożycia przez ludzi oraz do celów przeciwpożarowych, jeśli wymagajà tego przepisy odrębne,
a odpowiednio do ich przeznaczenia — także na inne cele. W innych budynkach zaopatrzenie w wodę powinno wynikać z ich przeznaczenia i potrzeb ochrony
przeciwpożarowej.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</si>
</sst>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8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10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51"/>
      <name val="Arial"/>
      <family val="2"/>
    </font>
    <font>
      <b/>
      <sz val="10"/>
      <color indexed="40"/>
      <name val="Arial"/>
      <family val="2"/>
    </font>
    <font>
      <b/>
      <sz val="10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0"/>
      <color indexed="9"/>
      <name val="Tahoma"/>
      <family val="2"/>
    </font>
    <font>
      <b/>
      <i/>
      <sz val="12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sz val="8"/>
      <name val="Segoe U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double">
        <color indexed="9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0" fillId="0" borderId="0">
      <alignment/>
      <protection/>
    </xf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24" borderId="0" xfId="0" applyFill="1" applyAlignment="1">
      <alignment horizontal="center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18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 wrapText="1"/>
    </xf>
    <xf numFmtId="0" fontId="0" fillId="0" borderId="0" xfId="0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12" xfId="0" applyFont="1" applyBorder="1" applyAlignment="1">
      <alignment horizontal="center" wrapText="1"/>
    </xf>
    <xf numFmtId="0" fontId="29" fillId="17" borderId="12" xfId="0" applyFont="1" applyFill="1" applyBorder="1" applyAlignment="1">
      <alignment horizontal="center" wrapText="1"/>
    </xf>
    <xf numFmtId="0" fontId="29" fillId="11" borderId="12" xfId="0" applyFont="1" applyFill="1" applyBorder="1" applyAlignment="1">
      <alignment horizontal="center" wrapText="1"/>
    </xf>
    <xf numFmtId="0" fontId="29" fillId="25" borderId="12" xfId="0" applyFont="1" applyFill="1" applyBorder="1" applyAlignment="1">
      <alignment horizontal="center" wrapText="1"/>
    </xf>
    <xf numFmtId="0" fontId="18" fillId="26" borderId="10" xfId="0" applyFont="1" applyFill="1" applyBorder="1" applyAlignment="1">
      <alignment horizontal="left" vertical="center" wrapText="1"/>
    </xf>
    <xf numFmtId="0" fontId="18" fillId="26" borderId="0" xfId="0" applyFont="1" applyFill="1" applyBorder="1" applyAlignment="1">
      <alignment horizontal="center" vertical="center" wrapText="1"/>
    </xf>
    <xf numFmtId="0" fontId="18" fillId="26" borderId="0" xfId="0" applyFont="1" applyFill="1" applyAlignment="1">
      <alignment horizontal="left" vertical="center" wrapText="1"/>
    </xf>
    <xf numFmtId="0" fontId="18" fillId="24" borderId="0" xfId="0" applyFont="1" applyFill="1" applyBorder="1" applyAlignment="1">
      <alignment horizontal="left" vertical="center" wrapText="1"/>
    </xf>
    <xf numFmtId="0" fontId="18" fillId="24" borderId="0" xfId="0" applyFont="1" applyFill="1" applyBorder="1" applyAlignment="1">
      <alignment horizontal="center" vertical="center" wrapText="1"/>
    </xf>
    <xf numFmtId="0" fontId="22" fillId="26" borderId="0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right" vertical="center" wrapText="1"/>
    </xf>
    <xf numFmtId="0" fontId="18" fillId="24" borderId="0" xfId="0" applyFont="1" applyFill="1" applyAlignment="1">
      <alignment horizontal="center" vertical="center" wrapText="1"/>
    </xf>
    <xf numFmtId="0" fontId="18" fillId="26" borderId="0" xfId="0" applyFont="1" applyFill="1" applyAlignment="1">
      <alignment horizontal="center" vertical="center" wrapText="1"/>
    </xf>
    <xf numFmtId="0" fontId="18" fillId="26" borderId="10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wrapText="1"/>
    </xf>
    <xf numFmtId="0" fontId="18" fillId="26" borderId="0" xfId="0" applyFont="1" applyFill="1" applyBorder="1" applyAlignment="1">
      <alignment horizontal="left" vertical="center" wrapText="1"/>
    </xf>
    <xf numFmtId="0" fontId="22" fillId="26" borderId="0" xfId="0" applyFont="1" applyFill="1" applyAlignment="1">
      <alignment horizontal="center" vertical="center" wrapText="1"/>
    </xf>
    <xf numFmtId="0" fontId="32" fillId="26" borderId="13" xfId="0" applyFont="1" applyFill="1" applyBorder="1" applyAlignment="1">
      <alignment horizontal="center" vertical="center" wrapText="1"/>
    </xf>
    <xf numFmtId="0" fontId="32" fillId="26" borderId="13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left" vertical="center" wrapText="1"/>
    </xf>
    <xf numFmtId="0" fontId="0" fillId="24" borderId="0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19" fillId="27" borderId="14" xfId="0" applyFont="1" applyFill="1" applyBorder="1" applyAlignment="1">
      <alignment horizontal="center" vertical="center" wrapText="1"/>
    </xf>
    <xf numFmtId="0" fontId="0" fillId="27" borderId="14" xfId="0" applyFont="1" applyFill="1" applyBorder="1" applyAlignment="1">
      <alignment horizontal="center" vertical="center" wrapText="1"/>
    </xf>
    <xf numFmtId="0" fontId="19" fillId="27" borderId="10" xfId="0" applyFont="1" applyFill="1" applyBorder="1" applyAlignment="1">
      <alignment horizontal="center" vertical="center" wrapText="1"/>
    </xf>
    <xf numFmtId="0" fontId="0" fillId="27" borderId="10" xfId="0" applyFont="1" applyFill="1" applyBorder="1" applyAlignment="1">
      <alignment horizontal="center" vertical="center" wrapText="1"/>
    </xf>
    <xf numFmtId="0" fontId="0" fillId="27" borderId="15" xfId="0" applyFont="1" applyFill="1" applyBorder="1" applyAlignment="1">
      <alignment horizontal="center" vertical="center" wrapText="1"/>
    </xf>
    <xf numFmtId="0" fontId="19" fillId="27" borderId="15" xfId="0" applyFont="1" applyFill="1" applyBorder="1" applyAlignment="1">
      <alignment horizontal="center" vertical="center" wrapText="1"/>
    </xf>
    <xf numFmtId="0" fontId="0" fillId="26" borderId="15" xfId="0" applyFont="1" applyFill="1" applyBorder="1" applyAlignment="1">
      <alignment horizontal="center" vertical="center" wrapText="1"/>
    </xf>
    <xf numFmtId="0" fontId="19" fillId="26" borderId="10" xfId="0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horizontal="center" vertical="center" wrapText="1"/>
    </xf>
    <xf numFmtId="0" fontId="19" fillId="26" borderId="16" xfId="0" applyFont="1" applyFill="1" applyBorder="1" applyAlignment="1">
      <alignment horizontal="center" vertical="center" wrapText="1"/>
    </xf>
    <xf numFmtId="0" fontId="19" fillId="26" borderId="14" xfId="0" applyFont="1" applyFill="1" applyBorder="1" applyAlignment="1">
      <alignment horizontal="center" vertical="center" wrapText="1"/>
    </xf>
    <xf numFmtId="0" fontId="19" fillId="26" borderId="15" xfId="0" applyFont="1" applyFill="1" applyBorder="1" applyAlignment="1">
      <alignment horizontal="center" vertical="center" wrapText="1"/>
    </xf>
    <xf numFmtId="0" fontId="19" fillId="26" borderId="17" xfId="0" applyFont="1" applyFill="1" applyBorder="1" applyAlignment="1">
      <alignment horizontal="center" vertical="center" wrapText="1"/>
    </xf>
    <xf numFmtId="0" fontId="19" fillId="26" borderId="18" xfId="0" applyFont="1" applyFill="1" applyBorder="1" applyAlignment="1">
      <alignment horizontal="center" vertical="center" wrapText="1"/>
    </xf>
    <xf numFmtId="0" fontId="19" fillId="27" borderId="13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center" vertical="center" wrapText="1"/>
    </xf>
    <xf numFmtId="0" fontId="19" fillId="22" borderId="13" xfId="0" applyFont="1" applyFill="1" applyBorder="1" applyAlignment="1">
      <alignment horizontal="left" vertical="center" wrapText="1"/>
    </xf>
    <xf numFmtId="0" fontId="0" fillId="28" borderId="0" xfId="0" applyFont="1" applyFill="1" applyAlignment="1">
      <alignment vertical="center" wrapText="1"/>
    </xf>
    <xf numFmtId="0" fontId="0" fillId="28" borderId="0" xfId="0" applyFill="1" applyAlignment="1">
      <alignment vertical="center" wrapText="1"/>
    </xf>
    <xf numFmtId="0" fontId="0" fillId="22" borderId="0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0" fillId="29" borderId="19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0" fillId="29" borderId="17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0" fillId="29" borderId="14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 wrapText="1"/>
    </xf>
    <xf numFmtId="0" fontId="0" fillId="30" borderId="15" xfId="0" applyFont="1" applyFill="1" applyBorder="1" applyAlignment="1">
      <alignment horizontal="center" vertical="center" wrapText="1"/>
    </xf>
    <xf numFmtId="0" fontId="0" fillId="29" borderId="20" xfId="0" applyFont="1" applyFill="1" applyBorder="1" applyAlignment="1">
      <alignment horizontal="center" vertical="center" wrapText="1"/>
    </xf>
    <xf numFmtId="0" fontId="0" fillId="29" borderId="15" xfId="0" applyFont="1" applyFill="1" applyBorder="1" applyAlignment="1">
      <alignment horizontal="center" vertical="center" wrapText="1"/>
    </xf>
    <xf numFmtId="0" fontId="0" fillId="29" borderId="0" xfId="0" applyFont="1" applyFill="1" applyAlignment="1">
      <alignment horizontal="center" vertical="center" wrapText="1"/>
    </xf>
    <xf numFmtId="0" fontId="0" fillId="30" borderId="0" xfId="0" applyFont="1" applyFill="1" applyAlignment="1">
      <alignment horizontal="center" vertical="center" wrapText="1"/>
    </xf>
    <xf numFmtId="0" fontId="19" fillId="30" borderId="16" xfId="0" applyFont="1" applyFill="1" applyBorder="1" applyAlignment="1">
      <alignment horizontal="center" vertical="center" wrapText="1"/>
    </xf>
    <xf numFmtId="0" fontId="19" fillId="30" borderId="10" xfId="0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 wrapText="1"/>
    </xf>
    <xf numFmtId="0" fontId="0" fillId="30" borderId="19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7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left" vertical="center" wrapText="1"/>
    </xf>
    <xf numFmtId="0" fontId="0" fillId="29" borderId="10" xfId="0" applyFont="1" applyFill="1" applyBorder="1" applyAlignment="1">
      <alignment horizontal="center" vertical="center" wrapText="1"/>
    </xf>
    <xf numFmtId="0" fontId="19" fillId="29" borderId="10" xfId="0" applyNumberFormat="1" applyFont="1" applyFill="1" applyBorder="1" applyAlignment="1">
      <alignment horizontal="center" vertical="center" wrapText="1"/>
    </xf>
    <xf numFmtId="0" fontId="19" fillId="30" borderId="10" xfId="0" applyNumberFormat="1" applyFont="1" applyFill="1" applyBorder="1" applyAlignment="1">
      <alignment horizontal="center" vertical="center" wrapText="1"/>
    </xf>
    <xf numFmtId="0" fontId="0" fillId="29" borderId="18" xfId="0" applyFont="1" applyFill="1" applyBorder="1" applyAlignment="1">
      <alignment horizontal="center" vertical="center" wrapText="1"/>
    </xf>
    <xf numFmtId="0" fontId="19" fillId="30" borderId="18" xfId="0" applyNumberFormat="1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center" vertical="center" wrapText="1"/>
    </xf>
    <xf numFmtId="0" fontId="0" fillId="27" borderId="13" xfId="0" applyFont="1" applyFill="1" applyBorder="1" applyAlignment="1">
      <alignment horizontal="center" vertical="center" wrapText="1"/>
    </xf>
    <xf numFmtId="0" fontId="0" fillId="26" borderId="13" xfId="0" applyFont="1" applyFill="1" applyBorder="1" applyAlignment="1">
      <alignment horizontal="center" vertical="center" wrapText="1"/>
    </xf>
    <xf numFmtId="0" fontId="19" fillId="26" borderId="13" xfId="0" applyFont="1" applyFill="1" applyBorder="1" applyAlignment="1">
      <alignment horizontal="center" vertical="center" wrapText="1"/>
    </xf>
    <xf numFmtId="0" fontId="19" fillId="22" borderId="21" xfId="0" applyFont="1" applyFill="1" applyBorder="1" applyAlignment="1">
      <alignment vertical="center" wrapText="1"/>
    </xf>
    <xf numFmtId="0" fontId="19" fillId="22" borderId="13" xfId="0" applyFont="1" applyFill="1" applyBorder="1" applyAlignment="1">
      <alignment horizontal="center" vertical="center" textRotation="90" wrapText="1"/>
    </xf>
    <xf numFmtId="0" fontId="19" fillId="30" borderId="13" xfId="0" applyFont="1" applyFill="1" applyBorder="1" applyAlignment="1">
      <alignment horizontal="center" vertical="center" wrapText="1"/>
    </xf>
    <xf numFmtId="0" fontId="0" fillId="30" borderId="13" xfId="0" applyFont="1" applyFill="1" applyBorder="1" applyAlignment="1">
      <alignment horizontal="center" vertical="center" wrapText="1"/>
    </xf>
    <xf numFmtId="0" fontId="0" fillId="29" borderId="13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/>
    </xf>
    <xf numFmtId="0" fontId="19" fillId="29" borderId="13" xfId="0" applyNumberFormat="1" applyFont="1" applyFill="1" applyBorder="1" applyAlignment="1">
      <alignment horizontal="center" vertical="center" wrapText="1"/>
    </xf>
    <xf numFmtId="0" fontId="19" fillId="30" borderId="13" xfId="0" applyNumberFormat="1" applyFont="1" applyFill="1" applyBorder="1" applyAlignment="1">
      <alignment horizontal="center" vertical="center" wrapText="1"/>
    </xf>
    <xf numFmtId="0" fontId="19" fillId="29" borderId="13" xfId="0" applyFont="1" applyFill="1" applyBorder="1" applyAlignment="1" applyProtection="1">
      <alignment horizontal="center" vertical="center" wrapText="1"/>
      <protection/>
    </xf>
    <xf numFmtId="0" fontId="19" fillId="30" borderId="13" xfId="0" applyFont="1" applyFill="1" applyBorder="1" applyAlignment="1" applyProtection="1">
      <alignment horizontal="center" vertical="center" wrapText="1"/>
      <protection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right"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11" xfId="0" applyFont="1" applyFill="1" applyBorder="1" applyAlignment="1">
      <alignment horizontal="center" vertical="center" wrapText="1"/>
    </xf>
    <xf numFmtId="0" fontId="21" fillId="26" borderId="0" xfId="0" applyFont="1" applyFill="1" applyBorder="1" applyAlignment="1">
      <alignment horizontal="center" vertical="center" wrapText="1"/>
    </xf>
    <xf numFmtId="0" fontId="21" fillId="26" borderId="22" xfId="0" applyFont="1" applyFill="1" applyBorder="1" applyAlignment="1">
      <alignment horizontal="center" vertical="center" wrapText="1"/>
    </xf>
    <xf numFmtId="0" fontId="19" fillId="29" borderId="13" xfId="0" applyFont="1" applyFill="1" applyBorder="1" applyAlignment="1">
      <alignment horizontal="center" vertical="center" wrapText="1"/>
    </xf>
    <xf numFmtId="0" fontId="19" fillId="30" borderId="13" xfId="0" applyFont="1" applyFill="1" applyBorder="1" applyAlignment="1">
      <alignment horizontal="center" vertical="center" wrapText="1"/>
    </xf>
    <xf numFmtId="0" fontId="36" fillId="29" borderId="13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0" fontId="0" fillId="30" borderId="13" xfId="0" applyFont="1" applyFill="1" applyBorder="1" applyAlignment="1">
      <alignment horizontal="center" vertical="center" wrapText="1"/>
    </xf>
    <xf numFmtId="0" fontId="21" fillId="31" borderId="13" xfId="0" applyFont="1" applyFill="1" applyBorder="1" applyAlignment="1">
      <alignment horizontal="center" vertical="center" wrapText="1"/>
    </xf>
    <xf numFmtId="0" fontId="27" fillId="0" borderId="23" xfId="0" applyFont="1" applyBorder="1" applyAlignment="1">
      <alignment horizontal="center" vertical="top" textRotation="90" wrapText="1"/>
    </xf>
    <xf numFmtId="0" fontId="27" fillId="24" borderId="23" xfId="0" applyFont="1" applyFill="1" applyBorder="1" applyAlignment="1">
      <alignment horizontal="center" wrapText="1"/>
    </xf>
    <xf numFmtId="0" fontId="29" fillId="24" borderId="23" xfId="0" applyFont="1" applyFill="1" applyBorder="1" applyAlignment="1">
      <alignment horizontal="center" vertical="center" textRotation="90" wrapText="1"/>
    </xf>
    <xf numFmtId="0" fontId="19" fillId="30" borderId="10" xfId="0" applyFont="1" applyFill="1" applyBorder="1" applyAlignment="1">
      <alignment horizontal="center" vertical="center" wrapText="1"/>
    </xf>
    <xf numFmtId="0" fontId="0" fillId="30" borderId="10" xfId="0" applyFont="1" applyFill="1" applyBorder="1" applyAlignment="1">
      <alignment horizontal="center" vertical="center" wrapText="1"/>
    </xf>
    <xf numFmtId="0" fontId="0" fillId="30" borderId="18" xfId="0" applyFont="1" applyFill="1" applyBorder="1" applyAlignment="1">
      <alignment horizontal="center" vertical="center" wrapText="1"/>
    </xf>
    <xf numFmtId="0" fontId="19" fillId="29" borderId="14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 wrapText="1"/>
    </xf>
    <xf numFmtId="0" fontId="19" fillId="29" borderId="24" xfId="0" applyFont="1" applyFill="1" applyBorder="1" applyAlignment="1">
      <alignment horizontal="center" vertical="center" wrapText="1"/>
    </xf>
    <xf numFmtId="0" fontId="19" fillId="29" borderId="10" xfId="0" applyFont="1" applyFill="1" applyBorder="1" applyAlignment="1">
      <alignment horizontal="center" vertic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dxfs count="8"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  <dxf>
      <font>
        <b val="0"/>
        <color indexed="9"/>
      </font>
      <fill>
        <patternFill patternType="solid">
          <fgColor indexed="31"/>
          <bgColor indexed="41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E5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DH30"/>
  <sheetViews>
    <sheetView view="pageBreakPreview" zoomScale="80" zoomScaleNormal="60" zoomScaleSheetLayoutView="80" zoomScalePageLayoutView="0" workbookViewId="0" topLeftCell="A26">
      <selection activeCell="G27" sqref="G27"/>
    </sheetView>
  </sheetViews>
  <sheetFormatPr defaultColWidth="9.140625" defaultRowHeight="12.75"/>
  <cols>
    <col min="1" max="1" width="4.421875" style="1" customWidth="1"/>
    <col min="2" max="2" width="27.28125" style="2" customWidth="1"/>
    <col min="3" max="3" width="43.28125" style="3" customWidth="1"/>
    <col min="4" max="4" width="19.28125" style="4" customWidth="1"/>
    <col min="5" max="5" width="31.7109375" style="5" customWidth="1"/>
    <col min="6" max="6" width="17.28125" style="4" customWidth="1"/>
    <col min="7" max="7" width="25.8515625" style="6" customWidth="1"/>
    <col min="8" max="8" width="83.8515625" style="7" customWidth="1"/>
    <col min="9" max="9" width="29.7109375" style="6" customWidth="1"/>
    <col min="10" max="10" width="28.57421875" style="6" customWidth="1"/>
    <col min="11" max="11" width="29.7109375" style="6" customWidth="1"/>
    <col min="12" max="12" width="20.140625" style="6" customWidth="1"/>
    <col min="13" max="13" width="31.140625" style="5" customWidth="1"/>
    <col min="14" max="14" width="24.7109375" style="6" customWidth="1"/>
    <col min="15" max="15" width="0" style="6" hidden="1" customWidth="1"/>
    <col min="16" max="16" width="13.7109375" style="6" customWidth="1"/>
    <col min="17" max="17" width="26.140625" style="5" customWidth="1"/>
    <col min="18" max="21" width="9.140625" style="6" customWidth="1"/>
    <col min="22" max="22" width="121.00390625" style="6" customWidth="1"/>
    <col min="23" max="23" width="59.140625" style="6" customWidth="1"/>
    <col min="24" max="24" width="9.140625" style="6" customWidth="1"/>
    <col min="25" max="25" width="12.00390625" style="6" customWidth="1"/>
    <col min="26" max="32" width="9.140625" style="6" customWidth="1"/>
    <col min="33" max="33" width="54.7109375" style="6" customWidth="1"/>
    <col min="34" max="35" width="9.140625" style="6" customWidth="1"/>
    <col min="36" max="36" width="17.00390625" style="6" customWidth="1"/>
    <col min="37" max="16384" width="9.140625" style="6" customWidth="1"/>
  </cols>
  <sheetData>
    <row r="1" spans="1:17" s="5" customFormat="1" ht="88.5" customHeight="1">
      <c r="A1" s="39"/>
      <c r="B1" s="111" t="s">
        <v>2</v>
      </c>
      <c r="C1" s="111"/>
      <c r="D1" s="111"/>
      <c r="E1" s="111"/>
      <c r="F1" s="104"/>
      <c r="G1" s="105"/>
      <c r="H1" s="105"/>
      <c r="I1" s="38"/>
      <c r="J1" s="38"/>
      <c r="K1" s="38"/>
      <c r="L1" s="38"/>
      <c r="M1" s="38"/>
      <c r="N1" s="38"/>
      <c r="O1" s="38"/>
      <c r="P1" s="38"/>
      <c r="Q1" s="38"/>
    </row>
    <row r="2" spans="1:112" s="61" customFormat="1" ht="141.75" customHeight="1">
      <c r="A2" s="100"/>
      <c r="B2" s="57" t="s">
        <v>5</v>
      </c>
      <c r="C2" s="57" t="s">
        <v>6</v>
      </c>
      <c r="D2" s="58" t="s">
        <v>115</v>
      </c>
      <c r="E2" s="57" t="s">
        <v>7</v>
      </c>
      <c r="F2" s="90" t="s">
        <v>3</v>
      </c>
      <c r="G2" s="57" t="s">
        <v>8</v>
      </c>
      <c r="H2" s="57" t="s">
        <v>9</v>
      </c>
      <c r="I2" s="57" t="s">
        <v>10</v>
      </c>
      <c r="J2" s="57" t="s">
        <v>11</v>
      </c>
      <c r="K2" s="57" t="s">
        <v>12</v>
      </c>
      <c r="L2" s="57" t="s">
        <v>13</v>
      </c>
      <c r="M2" s="57" t="s">
        <v>14</v>
      </c>
      <c r="N2" s="57" t="s">
        <v>4</v>
      </c>
      <c r="O2" s="91"/>
      <c r="P2" s="91" t="s">
        <v>15</v>
      </c>
      <c r="Q2" s="57" t="s">
        <v>16</v>
      </c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  <c r="CW2" s="60"/>
      <c r="CX2" s="60"/>
      <c r="CY2" s="60"/>
      <c r="CZ2" s="60"/>
      <c r="DA2" s="60"/>
      <c r="DB2" s="60"/>
      <c r="DC2" s="60"/>
      <c r="DD2" s="60"/>
      <c r="DE2" s="60"/>
      <c r="DF2" s="60"/>
      <c r="DG2" s="60"/>
      <c r="DH2" s="60"/>
    </row>
    <row r="3" spans="1:17" ht="126" customHeight="1">
      <c r="A3" s="101"/>
      <c r="B3" s="106" t="s">
        <v>17</v>
      </c>
      <c r="C3" s="66" t="s">
        <v>18</v>
      </c>
      <c r="D3" s="56" t="s">
        <v>19</v>
      </c>
      <c r="E3" s="87"/>
      <c r="F3" s="87" t="s">
        <v>20</v>
      </c>
      <c r="G3" s="66" t="str">
        <f aca="true" t="shared" si="0" ref="G3:G22">IF(F3="wysokie","decyzja administracyjna, decyzja ustalajaca opłatę",IF(F3="Średnie","zalecenia pokontrolne, decyzja ustalająca opłatę","brak działań"))</f>
        <v>brak działań</v>
      </c>
      <c r="H3" s="86" t="s">
        <v>130</v>
      </c>
      <c r="I3" s="66" t="s">
        <v>21</v>
      </c>
      <c r="J3" s="66" t="s">
        <v>21</v>
      </c>
      <c r="K3" s="66" t="s">
        <v>21</v>
      </c>
      <c r="L3" s="66" t="s">
        <v>21</v>
      </c>
      <c r="M3" s="87"/>
      <c r="N3" s="56" t="s">
        <v>22</v>
      </c>
      <c r="O3" s="56" t="str">
        <f aca="true" t="shared" si="1" ref="O3:O29">F3&amp;N3</f>
        <v>NiskieB</v>
      </c>
      <c r="P3" s="98" t="str">
        <f aca="true" t="shared" si="2" ref="P3:P29">IF(OR(O3="WysokieN",O3="WysokieB",O3="ŚrednieN"),"Wysokie",IF(OR(O3="WysokieP",O3="NiskieN",O3="ŚrednieB"),"Średnie","Niskie"))</f>
        <v>Niskie</v>
      </c>
      <c r="Q3" s="98" t="str">
        <f aca="true" t="shared" si="3" ref="Q3:Q24">IF(AND(D3="Tak",P3="Wysokie"),"decyzja administracyjna, decyzja ustalajaca opłatę",IF(AND(D3="Tak",P3="Średnie"),"zalecenia pokontrolne; decyzja ustalająca opłatę",IF(AND(D3="Tak",P3="Niskie"),"decyzja ustalająca opłatę","brak działań")))</f>
        <v>decyzja ustalająca opłatę</v>
      </c>
    </row>
    <row r="4" spans="1:17" ht="69.75" customHeight="1">
      <c r="A4" s="101"/>
      <c r="B4" s="106"/>
      <c r="C4" s="66" t="s">
        <v>23</v>
      </c>
      <c r="D4" s="56" t="s">
        <v>19</v>
      </c>
      <c r="E4" s="87"/>
      <c r="F4" s="87" t="s">
        <v>20</v>
      </c>
      <c r="G4" s="66" t="str">
        <f t="shared" si="0"/>
        <v>brak działań</v>
      </c>
      <c r="H4" s="86" t="s">
        <v>117</v>
      </c>
      <c r="I4" s="66" t="s">
        <v>21</v>
      </c>
      <c r="J4" s="66" t="s">
        <v>21</v>
      </c>
      <c r="K4" s="66" t="s">
        <v>21</v>
      </c>
      <c r="L4" s="66" t="s">
        <v>21</v>
      </c>
      <c r="M4" s="87"/>
      <c r="N4" s="56" t="s">
        <v>22</v>
      </c>
      <c r="O4" s="56" t="str">
        <f t="shared" si="1"/>
        <v>NiskieB</v>
      </c>
      <c r="P4" s="98" t="str">
        <f t="shared" si="2"/>
        <v>Niskie</v>
      </c>
      <c r="Q4" s="98" t="str">
        <f t="shared" si="3"/>
        <v>decyzja ustalająca opłatę</v>
      </c>
    </row>
    <row r="5" spans="1:17" ht="137.25" customHeight="1">
      <c r="A5" s="101"/>
      <c r="B5" s="106"/>
      <c r="C5" s="66" t="s">
        <v>24</v>
      </c>
      <c r="D5" s="56" t="s">
        <v>19</v>
      </c>
      <c r="E5" s="87"/>
      <c r="F5" s="87" t="s">
        <v>20</v>
      </c>
      <c r="G5" s="66" t="str">
        <f t="shared" si="0"/>
        <v>brak działań</v>
      </c>
      <c r="H5" s="86" t="s">
        <v>131</v>
      </c>
      <c r="I5" s="66" t="s">
        <v>21</v>
      </c>
      <c r="J5" s="66" t="s">
        <v>21</v>
      </c>
      <c r="K5" s="66" t="s">
        <v>21</v>
      </c>
      <c r="L5" s="66" t="s">
        <v>21</v>
      </c>
      <c r="M5" s="87"/>
      <c r="N5" s="56" t="s">
        <v>22</v>
      </c>
      <c r="O5" s="56" t="str">
        <f t="shared" si="1"/>
        <v>NiskieB</v>
      </c>
      <c r="P5" s="98" t="str">
        <f t="shared" si="2"/>
        <v>Niskie</v>
      </c>
      <c r="Q5" s="98" t="str">
        <f t="shared" si="3"/>
        <v>decyzja ustalająca opłatę</v>
      </c>
    </row>
    <row r="6" spans="1:17" ht="137.25" customHeight="1">
      <c r="A6" s="101"/>
      <c r="B6" s="106"/>
      <c r="C6" s="66" t="s">
        <v>25</v>
      </c>
      <c r="D6" s="56" t="s">
        <v>19</v>
      </c>
      <c r="E6" s="87"/>
      <c r="F6" s="87" t="s">
        <v>20</v>
      </c>
      <c r="G6" s="66" t="str">
        <f t="shared" si="0"/>
        <v>brak działań</v>
      </c>
      <c r="H6" s="86" t="s">
        <v>117</v>
      </c>
      <c r="I6" s="66" t="s">
        <v>21</v>
      </c>
      <c r="J6" s="66" t="s">
        <v>21</v>
      </c>
      <c r="K6" s="66" t="s">
        <v>21</v>
      </c>
      <c r="L6" s="66" t="s">
        <v>21</v>
      </c>
      <c r="M6" s="87"/>
      <c r="N6" s="56" t="s">
        <v>22</v>
      </c>
      <c r="O6" s="56" t="str">
        <f t="shared" si="1"/>
        <v>NiskieB</v>
      </c>
      <c r="P6" s="98" t="str">
        <f t="shared" si="2"/>
        <v>Niskie</v>
      </c>
      <c r="Q6" s="98" t="str">
        <f t="shared" si="3"/>
        <v>decyzja ustalająca opłatę</v>
      </c>
    </row>
    <row r="7" spans="1:17" ht="137.25" customHeight="1">
      <c r="A7" s="101"/>
      <c r="B7" s="107" t="s">
        <v>26</v>
      </c>
      <c r="C7" s="93" t="s">
        <v>27</v>
      </c>
      <c r="D7" s="89" t="s">
        <v>19</v>
      </c>
      <c r="E7" s="88"/>
      <c r="F7" s="88" t="s">
        <v>20</v>
      </c>
      <c r="G7" s="93" t="str">
        <f t="shared" si="0"/>
        <v>brak działań</v>
      </c>
      <c r="H7" s="92" t="s">
        <v>132</v>
      </c>
      <c r="I7" s="93" t="s">
        <v>21</v>
      </c>
      <c r="J7" s="93" t="s">
        <v>21</v>
      </c>
      <c r="K7" s="93" t="s">
        <v>21</v>
      </c>
      <c r="L7" s="93" t="s">
        <v>21</v>
      </c>
      <c r="M7" s="88"/>
      <c r="N7" s="89" t="s">
        <v>22</v>
      </c>
      <c r="O7" s="89" t="str">
        <f t="shared" si="1"/>
        <v>NiskieB</v>
      </c>
      <c r="P7" s="99" t="str">
        <f t="shared" si="2"/>
        <v>Niskie</v>
      </c>
      <c r="Q7" s="99" t="str">
        <f t="shared" si="3"/>
        <v>decyzja ustalająca opłatę</v>
      </c>
    </row>
    <row r="8" spans="1:17" ht="137.25" customHeight="1">
      <c r="A8" s="101"/>
      <c r="B8" s="107"/>
      <c r="C8" s="93" t="s">
        <v>28</v>
      </c>
      <c r="D8" s="89" t="s">
        <v>19</v>
      </c>
      <c r="E8" s="88"/>
      <c r="F8" s="88" t="s">
        <v>20</v>
      </c>
      <c r="G8" s="93" t="str">
        <f t="shared" si="0"/>
        <v>brak działań</v>
      </c>
      <c r="H8" s="92" t="s">
        <v>133</v>
      </c>
      <c r="I8" s="93" t="s">
        <v>21</v>
      </c>
      <c r="J8" s="93" t="s">
        <v>21</v>
      </c>
      <c r="K8" s="93" t="s">
        <v>21</v>
      </c>
      <c r="L8" s="93" t="s">
        <v>21</v>
      </c>
      <c r="M8" s="88"/>
      <c r="N8" s="89" t="s">
        <v>22</v>
      </c>
      <c r="O8" s="89" t="str">
        <f t="shared" si="1"/>
        <v>NiskieB</v>
      </c>
      <c r="P8" s="99" t="str">
        <f t="shared" si="2"/>
        <v>Niskie</v>
      </c>
      <c r="Q8" s="99" t="str">
        <f t="shared" si="3"/>
        <v>decyzja ustalająca opłatę</v>
      </c>
    </row>
    <row r="9" spans="1:17" ht="262.5" customHeight="1">
      <c r="A9" s="101"/>
      <c r="B9" s="108" t="s">
        <v>29</v>
      </c>
      <c r="C9" s="94" t="s">
        <v>30</v>
      </c>
      <c r="D9" s="56" t="s">
        <v>19</v>
      </c>
      <c r="E9" s="87"/>
      <c r="F9" s="87" t="s">
        <v>20</v>
      </c>
      <c r="G9" s="66" t="str">
        <f t="shared" si="0"/>
        <v>brak działań</v>
      </c>
      <c r="H9" s="86" t="s">
        <v>134</v>
      </c>
      <c r="I9" s="66" t="s">
        <v>21</v>
      </c>
      <c r="J9" s="66" t="s">
        <v>21</v>
      </c>
      <c r="K9" s="66" t="s">
        <v>21</v>
      </c>
      <c r="L9" s="66" t="s">
        <v>21</v>
      </c>
      <c r="M9" s="87"/>
      <c r="N9" s="56" t="s">
        <v>22</v>
      </c>
      <c r="O9" s="56" t="str">
        <f t="shared" si="1"/>
        <v>NiskieB</v>
      </c>
      <c r="P9" s="98" t="str">
        <f t="shared" si="2"/>
        <v>Niskie</v>
      </c>
      <c r="Q9" s="98" t="str">
        <f t="shared" si="3"/>
        <v>decyzja ustalająca opłatę</v>
      </c>
    </row>
    <row r="10" spans="1:17" ht="194.25" customHeight="1">
      <c r="A10" s="102"/>
      <c r="B10" s="108"/>
      <c r="C10" s="94" t="s">
        <v>31</v>
      </c>
      <c r="D10" s="56" t="s">
        <v>19</v>
      </c>
      <c r="E10" s="87"/>
      <c r="F10" s="87" t="s">
        <v>20</v>
      </c>
      <c r="G10" s="66" t="str">
        <f t="shared" si="0"/>
        <v>brak działań</v>
      </c>
      <c r="H10" s="86" t="s">
        <v>135</v>
      </c>
      <c r="I10" s="66" t="s">
        <v>21</v>
      </c>
      <c r="J10" s="66" t="s">
        <v>21</v>
      </c>
      <c r="K10" s="66" t="s">
        <v>21</v>
      </c>
      <c r="L10" s="66" t="s">
        <v>21</v>
      </c>
      <c r="M10" s="56"/>
      <c r="N10" s="56" t="s">
        <v>32</v>
      </c>
      <c r="O10" s="56" t="str">
        <f t="shared" si="1"/>
        <v>NiskieP</v>
      </c>
      <c r="P10" s="98" t="str">
        <f t="shared" si="2"/>
        <v>Niskie</v>
      </c>
      <c r="Q10" s="98" t="str">
        <f t="shared" si="3"/>
        <v>decyzja ustalająca opłatę</v>
      </c>
    </row>
    <row r="11" spans="1:17" ht="127.5" customHeight="1">
      <c r="A11" s="102"/>
      <c r="B11" s="108"/>
      <c r="C11" s="94" t="s">
        <v>33</v>
      </c>
      <c r="D11" s="56" t="s">
        <v>19</v>
      </c>
      <c r="E11" s="87"/>
      <c r="F11" s="87" t="s">
        <v>20</v>
      </c>
      <c r="G11" s="66" t="str">
        <f t="shared" si="0"/>
        <v>brak działań</v>
      </c>
      <c r="H11" s="86" t="s">
        <v>136</v>
      </c>
      <c r="I11" s="66" t="s">
        <v>21</v>
      </c>
      <c r="J11" s="66" t="s">
        <v>21</v>
      </c>
      <c r="K11" s="66" t="s">
        <v>21</v>
      </c>
      <c r="L11" s="66" t="s">
        <v>21</v>
      </c>
      <c r="M11" s="56"/>
      <c r="N11" s="56" t="s">
        <v>34</v>
      </c>
      <c r="O11" s="56" t="str">
        <f t="shared" si="1"/>
        <v>NiskieN</v>
      </c>
      <c r="P11" s="98" t="str">
        <f t="shared" si="2"/>
        <v>Średnie</v>
      </c>
      <c r="Q11" s="98" t="str">
        <f t="shared" si="3"/>
        <v>zalecenia pokontrolne; decyzja ustalająca opłatę</v>
      </c>
    </row>
    <row r="12" spans="1:17" ht="102.75" customHeight="1">
      <c r="A12" s="102"/>
      <c r="B12" s="108"/>
      <c r="C12" s="94" t="s">
        <v>35</v>
      </c>
      <c r="D12" s="56" t="s">
        <v>19</v>
      </c>
      <c r="E12" s="87"/>
      <c r="F12" s="87" t="s">
        <v>20</v>
      </c>
      <c r="G12" s="66" t="str">
        <f t="shared" si="0"/>
        <v>brak działań</v>
      </c>
      <c r="H12" s="96" t="s">
        <v>120</v>
      </c>
      <c r="I12" s="66" t="s">
        <v>21</v>
      </c>
      <c r="J12" s="66" t="s">
        <v>21</v>
      </c>
      <c r="K12" s="66" t="s">
        <v>21</v>
      </c>
      <c r="L12" s="66" t="s">
        <v>21</v>
      </c>
      <c r="M12" s="56"/>
      <c r="N12" s="56" t="s">
        <v>34</v>
      </c>
      <c r="O12" s="56" t="str">
        <f t="shared" si="1"/>
        <v>NiskieN</v>
      </c>
      <c r="P12" s="98" t="str">
        <f t="shared" si="2"/>
        <v>Średnie</v>
      </c>
      <c r="Q12" s="98" t="str">
        <f t="shared" si="3"/>
        <v>zalecenia pokontrolne; decyzja ustalająca opłatę</v>
      </c>
    </row>
    <row r="13" spans="1:17" ht="123" customHeight="1">
      <c r="A13" s="102"/>
      <c r="B13" s="108"/>
      <c r="C13" s="94" t="s">
        <v>36</v>
      </c>
      <c r="D13" s="56" t="s">
        <v>19</v>
      </c>
      <c r="E13" s="87"/>
      <c r="F13" s="87" t="s">
        <v>20</v>
      </c>
      <c r="G13" s="66" t="str">
        <f t="shared" si="0"/>
        <v>brak działań</v>
      </c>
      <c r="H13" s="86" t="s">
        <v>121</v>
      </c>
      <c r="I13" s="66" t="s">
        <v>21</v>
      </c>
      <c r="J13" s="66" t="s">
        <v>21</v>
      </c>
      <c r="K13" s="66" t="s">
        <v>21</v>
      </c>
      <c r="L13" s="66" t="s">
        <v>21</v>
      </c>
      <c r="M13" s="56"/>
      <c r="N13" s="56" t="s">
        <v>32</v>
      </c>
      <c r="O13" s="56" t="str">
        <f t="shared" si="1"/>
        <v>NiskieP</v>
      </c>
      <c r="P13" s="98" t="str">
        <f t="shared" si="2"/>
        <v>Niskie</v>
      </c>
      <c r="Q13" s="98" t="str">
        <f t="shared" si="3"/>
        <v>decyzja ustalająca opłatę</v>
      </c>
    </row>
    <row r="14" spans="1:17" ht="117" customHeight="1">
      <c r="A14" s="102"/>
      <c r="B14" s="107" t="s">
        <v>37</v>
      </c>
      <c r="C14" s="93" t="s">
        <v>38</v>
      </c>
      <c r="D14" s="89" t="s">
        <v>19</v>
      </c>
      <c r="E14" s="88"/>
      <c r="F14" s="88" t="s">
        <v>20</v>
      </c>
      <c r="G14" s="93" t="str">
        <f t="shared" si="0"/>
        <v>brak działań</v>
      </c>
      <c r="H14" s="97" t="s">
        <v>122</v>
      </c>
      <c r="I14" s="93" t="s">
        <v>21</v>
      </c>
      <c r="J14" s="93" t="s">
        <v>21</v>
      </c>
      <c r="K14" s="93" t="s">
        <v>21</v>
      </c>
      <c r="L14" s="93" t="s">
        <v>21</v>
      </c>
      <c r="M14" s="89"/>
      <c r="N14" s="89" t="s">
        <v>32</v>
      </c>
      <c r="O14" s="89" t="str">
        <f t="shared" si="1"/>
        <v>NiskieP</v>
      </c>
      <c r="P14" s="99" t="str">
        <f t="shared" si="2"/>
        <v>Niskie</v>
      </c>
      <c r="Q14" s="99" t="str">
        <f t="shared" si="3"/>
        <v>decyzja ustalająca opłatę</v>
      </c>
    </row>
    <row r="15" spans="1:17" ht="130.5" customHeight="1">
      <c r="A15" s="102"/>
      <c r="B15" s="107"/>
      <c r="C15" s="93" t="s">
        <v>39</v>
      </c>
      <c r="D15" s="89" t="s">
        <v>19</v>
      </c>
      <c r="E15" s="88"/>
      <c r="F15" s="88" t="s">
        <v>20</v>
      </c>
      <c r="G15" s="93" t="str">
        <f t="shared" si="0"/>
        <v>brak działań</v>
      </c>
      <c r="H15" s="92" t="s">
        <v>123</v>
      </c>
      <c r="I15" s="93" t="s">
        <v>21</v>
      </c>
      <c r="J15" s="93" t="s">
        <v>21</v>
      </c>
      <c r="K15" s="93" t="s">
        <v>21</v>
      </c>
      <c r="L15" s="93" t="s">
        <v>21</v>
      </c>
      <c r="M15" s="89"/>
      <c r="N15" s="89" t="s">
        <v>32</v>
      </c>
      <c r="O15" s="89" t="str">
        <f t="shared" si="1"/>
        <v>NiskieP</v>
      </c>
      <c r="P15" s="99" t="str">
        <f t="shared" si="2"/>
        <v>Niskie</v>
      </c>
      <c r="Q15" s="99" t="str">
        <f t="shared" si="3"/>
        <v>decyzja ustalająca opłatę</v>
      </c>
    </row>
    <row r="16" spans="1:17" ht="117.75" customHeight="1">
      <c r="A16" s="102"/>
      <c r="B16" s="86" t="s">
        <v>40</v>
      </c>
      <c r="C16" s="66" t="s">
        <v>41</v>
      </c>
      <c r="D16" s="56" t="s">
        <v>19</v>
      </c>
      <c r="E16" s="87"/>
      <c r="F16" s="87" t="s">
        <v>20</v>
      </c>
      <c r="G16" s="66" t="str">
        <f t="shared" si="0"/>
        <v>brak działań</v>
      </c>
      <c r="H16" s="86" t="s">
        <v>124</v>
      </c>
      <c r="I16" s="66" t="s">
        <v>21</v>
      </c>
      <c r="J16" s="66" t="s">
        <v>21</v>
      </c>
      <c r="K16" s="66" t="s">
        <v>21</v>
      </c>
      <c r="L16" s="66" t="s">
        <v>21</v>
      </c>
      <c r="M16" s="56"/>
      <c r="N16" s="56" t="s">
        <v>32</v>
      </c>
      <c r="O16" s="56" t="str">
        <f t="shared" si="1"/>
        <v>NiskieP</v>
      </c>
      <c r="P16" s="98" t="str">
        <f t="shared" si="2"/>
        <v>Niskie</v>
      </c>
      <c r="Q16" s="98" t="str">
        <f t="shared" si="3"/>
        <v>decyzja ustalająca opłatę</v>
      </c>
    </row>
    <row r="17" spans="1:17" ht="121.5" customHeight="1">
      <c r="A17" s="102"/>
      <c r="B17" s="92" t="s">
        <v>42</v>
      </c>
      <c r="C17" s="93" t="s">
        <v>43</v>
      </c>
      <c r="D17" s="89" t="s">
        <v>19</v>
      </c>
      <c r="E17" s="88"/>
      <c r="F17" s="88" t="s">
        <v>20</v>
      </c>
      <c r="G17" s="93" t="str">
        <f t="shared" si="0"/>
        <v>brak działań</v>
      </c>
      <c r="H17" s="92" t="s">
        <v>125</v>
      </c>
      <c r="I17" s="93" t="s">
        <v>21</v>
      </c>
      <c r="J17" s="93" t="s">
        <v>21</v>
      </c>
      <c r="K17" s="93" t="s">
        <v>21</v>
      </c>
      <c r="L17" s="93" t="s">
        <v>21</v>
      </c>
      <c r="M17" s="89"/>
      <c r="N17" s="89" t="s">
        <v>32</v>
      </c>
      <c r="O17" s="89" t="str">
        <f t="shared" si="1"/>
        <v>NiskieP</v>
      </c>
      <c r="P17" s="99" t="str">
        <f t="shared" si="2"/>
        <v>Niskie</v>
      </c>
      <c r="Q17" s="99" t="str">
        <f t="shared" si="3"/>
        <v>decyzja ustalająca opłatę</v>
      </c>
    </row>
    <row r="18" spans="1:17" ht="134.25" customHeight="1">
      <c r="A18" s="102"/>
      <c r="B18" s="109" t="s">
        <v>44</v>
      </c>
      <c r="C18" s="66" t="s">
        <v>45</v>
      </c>
      <c r="D18" s="56" t="s">
        <v>19</v>
      </c>
      <c r="E18" s="87"/>
      <c r="F18" s="87" t="s">
        <v>20</v>
      </c>
      <c r="G18" s="66" t="str">
        <f t="shared" si="0"/>
        <v>brak działań</v>
      </c>
      <c r="H18" s="86" t="s">
        <v>126</v>
      </c>
      <c r="I18" s="66" t="s">
        <v>21</v>
      </c>
      <c r="J18" s="66" t="s">
        <v>21</v>
      </c>
      <c r="K18" s="66" t="s">
        <v>21</v>
      </c>
      <c r="L18" s="66" t="s">
        <v>21</v>
      </c>
      <c r="M18" s="56"/>
      <c r="N18" s="56" t="s">
        <v>22</v>
      </c>
      <c r="O18" s="56" t="str">
        <f t="shared" si="1"/>
        <v>NiskieB</v>
      </c>
      <c r="P18" s="98" t="str">
        <f t="shared" si="2"/>
        <v>Niskie</v>
      </c>
      <c r="Q18" s="98" t="str">
        <f t="shared" si="3"/>
        <v>decyzja ustalająca opłatę</v>
      </c>
    </row>
    <row r="19" spans="1:17" ht="134.25" customHeight="1">
      <c r="A19" s="102"/>
      <c r="B19" s="109"/>
      <c r="C19" s="66" t="s">
        <v>116</v>
      </c>
      <c r="D19" s="56" t="s">
        <v>19</v>
      </c>
      <c r="E19" s="87"/>
      <c r="F19" s="87" t="s">
        <v>20</v>
      </c>
      <c r="G19" s="66" t="str">
        <f t="shared" si="0"/>
        <v>brak działań</v>
      </c>
      <c r="H19" s="86" t="s">
        <v>137</v>
      </c>
      <c r="I19" s="66" t="s">
        <v>21</v>
      </c>
      <c r="J19" s="66" t="s">
        <v>21</v>
      </c>
      <c r="K19" s="66" t="s">
        <v>21</v>
      </c>
      <c r="L19" s="66" t="s">
        <v>21</v>
      </c>
      <c r="M19" s="56"/>
      <c r="N19" s="56" t="s">
        <v>22</v>
      </c>
      <c r="O19" s="56" t="str">
        <f t="shared" si="1"/>
        <v>NiskieB</v>
      </c>
      <c r="P19" s="98" t="str">
        <f t="shared" si="2"/>
        <v>Niskie</v>
      </c>
      <c r="Q19" s="98" t="str">
        <f t="shared" si="3"/>
        <v>decyzja ustalająca opłatę</v>
      </c>
    </row>
    <row r="20" spans="1:17" ht="134.25" customHeight="1">
      <c r="A20" s="102"/>
      <c r="B20" s="95" t="s">
        <v>46</v>
      </c>
      <c r="C20" s="93" t="s">
        <v>47</v>
      </c>
      <c r="D20" s="89" t="s">
        <v>19</v>
      </c>
      <c r="E20" s="88"/>
      <c r="F20" s="88" t="s">
        <v>20</v>
      </c>
      <c r="G20" s="93" t="str">
        <f t="shared" si="0"/>
        <v>brak działań</v>
      </c>
      <c r="H20" s="92" t="s">
        <v>48</v>
      </c>
      <c r="I20" s="93" t="s">
        <v>21</v>
      </c>
      <c r="J20" s="93" t="s">
        <v>21</v>
      </c>
      <c r="K20" s="93" t="s">
        <v>21</v>
      </c>
      <c r="L20" s="93" t="s">
        <v>21</v>
      </c>
      <c r="M20" s="89"/>
      <c r="N20" s="89" t="s">
        <v>22</v>
      </c>
      <c r="O20" s="89" t="str">
        <f t="shared" si="1"/>
        <v>NiskieB</v>
      </c>
      <c r="P20" s="99" t="str">
        <f t="shared" si="2"/>
        <v>Niskie</v>
      </c>
      <c r="Q20" s="99" t="str">
        <f t="shared" si="3"/>
        <v>decyzja ustalająca opłatę</v>
      </c>
    </row>
    <row r="21" spans="1:17" ht="99.75" customHeight="1">
      <c r="A21" s="102"/>
      <c r="B21" s="86" t="s">
        <v>49</v>
      </c>
      <c r="C21" s="66" t="s">
        <v>50</v>
      </c>
      <c r="D21" s="56" t="s">
        <v>19</v>
      </c>
      <c r="E21" s="87"/>
      <c r="F21" s="87" t="s">
        <v>20</v>
      </c>
      <c r="G21" s="66" t="str">
        <f t="shared" si="0"/>
        <v>brak działań</v>
      </c>
      <c r="H21" s="86" t="s">
        <v>127</v>
      </c>
      <c r="I21" s="66" t="s">
        <v>21</v>
      </c>
      <c r="J21" s="66" t="s">
        <v>21</v>
      </c>
      <c r="K21" s="66" t="s">
        <v>21</v>
      </c>
      <c r="L21" s="66" t="s">
        <v>21</v>
      </c>
      <c r="M21" s="56"/>
      <c r="N21" s="56" t="s">
        <v>34</v>
      </c>
      <c r="O21" s="56" t="str">
        <f t="shared" si="1"/>
        <v>NiskieN</v>
      </c>
      <c r="P21" s="98" t="str">
        <f t="shared" si="2"/>
        <v>Średnie</v>
      </c>
      <c r="Q21" s="98" t="str">
        <f t="shared" si="3"/>
        <v>zalecenia pokontrolne; decyzja ustalająca opłatę</v>
      </c>
    </row>
    <row r="22" spans="1:17" ht="136.5" customHeight="1">
      <c r="A22" s="100"/>
      <c r="B22" s="92" t="s">
        <v>51</v>
      </c>
      <c r="C22" s="93" t="s">
        <v>52</v>
      </c>
      <c r="D22" s="89" t="s">
        <v>19</v>
      </c>
      <c r="E22" s="88"/>
      <c r="F22" s="88" t="s">
        <v>20</v>
      </c>
      <c r="G22" s="93" t="str">
        <f t="shared" si="0"/>
        <v>brak działań</v>
      </c>
      <c r="H22" s="92" t="s">
        <v>128</v>
      </c>
      <c r="I22" s="93" t="s">
        <v>21</v>
      </c>
      <c r="J22" s="93" t="s">
        <v>21</v>
      </c>
      <c r="K22" s="93" t="s">
        <v>21</v>
      </c>
      <c r="L22" s="93" t="s">
        <v>21</v>
      </c>
      <c r="M22" s="89"/>
      <c r="N22" s="89" t="s">
        <v>22</v>
      </c>
      <c r="O22" s="89" t="str">
        <f t="shared" si="1"/>
        <v>NiskieB</v>
      </c>
      <c r="P22" s="99" t="str">
        <f t="shared" si="2"/>
        <v>Niskie</v>
      </c>
      <c r="Q22" s="99" t="str">
        <f t="shared" si="3"/>
        <v>decyzja ustalająca opłatę</v>
      </c>
    </row>
    <row r="23" spans="1:33" ht="92.25" customHeight="1">
      <c r="A23" s="100"/>
      <c r="B23" s="86" t="s">
        <v>53</v>
      </c>
      <c r="C23" s="66" t="s">
        <v>54</v>
      </c>
      <c r="D23" s="56" t="s">
        <v>19</v>
      </c>
      <c r="E23" s="87"/>
      <c r="F23" s="87" t="s">
        <v>20</v>
      </c>
      <c r="G23" s="66" t="str">
        <f>IF(F23="wysokie","decyzja administracyjna, decyzja ustalajaca opłatę",IF(F23="Średnie","zalecenia pokontrolne; decyzja ustalająca opłatę","brak działań"))</f>
        <v>brak działań</v>
      </c>
      <c r="H23" s="86" t="s">
        <v>129</v>
      </c>
      <c r="I23" s="66" t="s">
        <v>21</v>
      </c>
      <c r="J23" s="66" t="s">
        <v>21</v>
      </c>
      <c r="K23" s="66" t="s">
        <v>21</v>
      </c>
      <c r="L23" s="66" t="s">
        <v>21</v>
      </c>
      <c r="M23" s="56"/>
      <c r="N23" s="56" t="s">
        <v>22</v>
      </c>
      <c r="O23" s="56" t="str">
        <f t="shared" si="1"/>
        <v>NiskieB</v>
      </c>
      <c r="P23" s="98" t="str">
        <f t="shared" si="2"/>
        <v>Niskie</v>
      </c>
      <c r="Q23" s="98" t="str">
        <f t="shared" si="3"/>
        <v>decyzja ustalająca opłatę</v>
      </c>
      <c r="AG23" s="9"/>
    </row>
    <row r="24" spans="1:33" ht="121.5" customHeight="1">
      <c r="A24" s="100"/>
      <c r="B24" s="107" t="s">
        <v>55</v>
      </c>
      <c r="C24" s="93" t="s">
        <v>56</v>
      </c>
      <c r="D24" s="89" t="s">
        <v>19</v>
      </c>
      <c r="E24" s="88"/>
      <c r="F24" s="88" t="s">
        <v>20</v>
      </c>
      <c r="G24" s="93" t="str">
        <f>IF(F24="wysokie","decyzja administracyjna, decyzja ustalajaca opłatę, mandat karny",IF(F24="Średnie","zalecenia pokontrolne, decyzja ustalająca opłatę, mandat karny","brak działań"))</f>
        <v>brak działań</v>
      </c>
      <c r="H24" s="92" t="s">
        <v>138</v>
      </c>
      <c r="I24" s="93" t="s">
        <v>21</v>
      </c>
      <c r="J24" s="93" t="s">
        <v>21</v>
      </c>
      <c r="K24" s="93" t="s">
        <v>21</v>
      </c>
      <c r="L24" s="93" t="s">
        <v>21</v>
      </c>
      <c r="M24" s="89"/>
      <c r="N24" s="89" t="s">
        <v>22</v>
      </c>
      <c r="O24" s="89" t="str">
        <f t="shared" si="1"/>
        <v>NiskieB</v>
      </c>
      <c r="P24" s="99" t="str">
        <f t="shared" si="2"/>
        <v>Niskie</v>
      </c>
      <c r="Q24" s="99" t="str">
        <f t="shared" si="3"/>
        <v>decyzja ustalająca opłatę</v>
      </c>
      <c r="AG24" s="9"/>
    </row>
    <row r="25" spans="1:33" ht="297" customHeight="1">
      <c r="A25" s="100"/>
      <c r="B25" s="107"/>
      <c r="C25" s="93" t="s">
        <v>57</v>
      </c>
      <c r="D25" s="89" t="s">
        <v>19</v>
      </c>
      <c r="E25" s="88"/>
      <c r="F25" s="88" t="s">
        <v>20</v>
      </c>
      <c r="G25" s="93" t="str">
        <f>IF(F25="wysokie","decyzja administracyjna, decyzja ustalajaca opłatę, mandat karny",IF(F25="Średnie","zalecenia pokontrolne, decyzja ustalająca opłatę, mandat karny","brak działań"))</f>
        <v>brak działań</v>
      </c>
      <c r="H25" s="92" t="s">
        <v>139</v>
      </c>
      <c r="I25" s="88">
        <v>100</v>
      </c>
      <c r="J25" s="88" t="s">
        <v>21</v>
      </c>
      <c r="K25" s="88" t="s">
        <v>21</v>
      </c>
      <c r="L25" s="88" t="s">
        <v>21</v>
      </c>
      <c r="M25" s="89"/>
      <c r="N25" s="89" t="s">
        <v>34</v>
      </c>
      <c r="O25" s="89" t="str">
        <f t="shared" si="1"/>
        <v>NiskieN</v>
      </c>
      <c r="P25" s="99" t="str">
        <f t="shared" si="2"/>
        <v>Średnie</v>
      </c>
      <c r="Q25" s="99" t="str">
        <f>IF(AND(D25="Tak",P25="Wysokie"),"decyzja administracyjna, mandat karny, decyzja ustalajaca opłatę",IF(AND(D25="Tak",P25="Średnie"),"zalecenia pokontrolne; mandat karny, decyzja ustalająca opłatę",IF(AND(D25="Tak",P25="Niskie"),"decyzja ustalająca opłatę, mandat karny","brak działań")))</f>
        <v>zalecenia pokontrolne; mandat karny, decyzja ustalająca opłatę</v>
      </c>
      <c r="AG25" s="9"/>
    </row>
    <row r="26" spans="1:33" ht="267.75" customHeight="1">
      <c r="A26" s="100"/>
      <c r="B26" s="86" t="s">
        <v>58</v>
      </c>
      <c r="C26" s="66" t="s">
        <v>59</v>
      </c>
      <c r="D26" s="56" t="s">
        <v>19</v>
      </c>
      <c r="E26" s="87"/>
      <c r="F26" s="87" t="s">
        <v>20</v>
      </c>
      <c r="G26" s="66" t="str">
        <f>IF(F26="wysokie","decyzja administracyjna, decyzja ustalajaca opłatę, mandat karny",IF(F26="Średnie","zalecenia pokontrolne, decyzja ustalająca opłatę, mandat karny","brak działań"))</f>
        <v>brak działań</v>
      </c>
      <c r="H26" s="86" t="s">
        <v>140</v>
      </c>
      <c r="I26" s="87">
        <v>100</v>
      </c>
      <c r="J26" s="87" t="s">
        <v>21</v>
      </c>
      <c r="K26" s="87" t="s">
        <v>21</v>
      </c>
      <c r="L26" s="87" t="s">
        <v>21</v>
      </c>
      <c r="M26" s="56"/>
      <c r="N26" s="56" t="s">
        <v>32</v>
      </c>
      <c r="O26" s="56" t="str">
        <f t="shared" si="1"/>
        <v>NiskieP</v>
      </c>
      <c r="P26" s="98" t="str">
        <f t="shared" si="2"/>
        <v>Niskie</v>
      </c>
      <c r="Q26" s="98" t="str">
        <f>IF(AND(D26="Tak",P26="Wysokie"),"decyzja administracyjna, mandat karny, decyzja ustalajaca opłatę",IF(AND(D26="Tak",P26="Średnie"),"zalecenia pokontrolne; mandat karny, decyzja ustalająca opłatę",IF(AND(D26="Tak",P26="Niskie"),"decyzja ustalająca opłatę, mandat karny","brak działań")))</f>
        <v>decyzja ustalająca opłatę, mandat karny</v>
      </c>
      <c r="AG26" s="9"/>
    </row>
    <row r="27" spans="1:17" ht="234" customHeight="1">
      <c r="A27" s="102"/>
      <c r="B27" s="110" t="s">
        <v>60</v>
      </c>
      <c r="C27" s="93" t="s">
        <v>61</v>
      </c>
      <c r="D27" s="89" t="s">
        <v>19</v>
      </c>
      <c r="E27" s="88"/>
      <c r="F27" s="88" t="s">
        <v>20</v>
      </c>
      <c r="G27" s="93" t="str">
        <f>IF(F27="wysokie","mandat karny, zalecenia pokontrolne, decyzja ustalająca opłatę",IF(F27="Średnie","mandat karny, zalecenia pokontrolne, decyzja ustalająca opłatę","brak działań"))</f>
        <v>brak działań</v>
      </c>
      <c r="H27" s="92" t="s">
        <v>0</v>
      </c>
      <c r="I27" s="89">
        <v>100</v>
      </c>
      <c r="J27" s="88" t="s">
        <v>62</v>
      </c>
      <c r="K27" s="88" t="s">
        <v>63</v>
      </c>
      <c r="L27" s="89"/>
      <c r="M27" s="89"/>
      <c r="N27" s="89" t="s">
        <v>34</v>
      </c>
      <c r="O27" s="89" t="str">
        <f t="shared" si="1"/>
        <v>NiskieN</v>
      </c>
      <c r="P27" s="99" t="str">
        <f t="shared" si="2"/>
        <v>Średnie</v>
      </c>
      <c r="Q27" s="99" t="str">
        <f>IF(AND(D27="Tak",P27="Wysokie"),"decyzja administracyjna, mandat karny, decyzja ustalajaca opłatę",IF(AND(D27="Tak",P27="Średnie"),"zalecenia pokontrolne; mandat karny, decyzja ustalająca opłatę",IF(AND(D27="Tak",P27="Niskie"),"decyzja ustalająca opłatę, mandat karny","brak działań")))</f>
        <v>zalecenia pokontrolne; mandat karny, decyzja ustalająca opłatę</v>
      </c>
    </row>
    <row r="28" spans="1:18" ht="102.75" customHeight="1">
      <c r="A28" s="102"/>
      <c r="B28" s="110"/>
      <c r="C28" s="93" t="s">
        <v>64</v>
      </c>
      <c r="D28" s="89" t="s">
        <v>19</v>
      </c>
      <c r="E28" s="88"/>
      <c r="F28" s="88" t="s">
        <v>20</v>
      </c>
      <c r="G28" s="93" t="str">
        <f>IF(F28="wysokie","mandat karny, decyzja administracyjna, decyzja ustalająca opłatę",IF(F28="Średnie","mandat karny, zalecenia pokontrolne, decyzja ustalająca opłatę","brak działań"))</f>
        <v>brak działań</v>
      </c>
      <c r="H28" s="97" t="s">
        <v>1</v>
      </c>
      <c r="I28" s="89">
        <v>100</v>
      </c>
      <c r="J28" s="88" t="s">
        <v>62</v>
      </c>
      <c r="K28" s="88" t="s">
        <v>63</v>
      </c>
      <c r="L28" s="89"/>
      <c r="M28" s="89"/>
      <c r="N28" s="89" t="s">
        <v>22</v>
      </c>
      <c r="O28" s="89" t="str">
        <f t="shared" si="1"/>
        <v>NiskieB</v>
      </c>
      <c r="P28" s="99" t="str">
        <f t="shared" si="2"/>
        <v>Niskie</v>
      </c>
      <c r="Q28" s="99" t="str">
        <f>IF(AND(D28="Tak",P28="Wysokie"),"decyzja administracyjna, mandat karny, decyzja ustalajaca opłatę",IF(AND(D28="Tak",P28="Średnie"),"zalecenia pokontrolne; mandat karny, decyzja ustalająca opłatę",IF(AND(D28="Tak",P28="Niskie"),"decyzja ustalająca opłatę, mandat karny","brak działań")))</f>
        <v>decyzja ustalająca opłatę, mandat karny</v>
      </c>
      <c r="R28" s="8"/>
    </row>
    <row r="29" spans="1:17" s="10" customFormat="1" ht="45.75" customHeight="1">
      <c r="A29" s="103"/>
      <c r="B29" s="80" t="s">
        <v>65</v>
      </c>
      <c r="C29" s="66" t="s">
        <v>66</v>
      </c>
      <c r="D29" s="56" t="s">
        <v>19</v>
      </c>
      <c r="E29" s="87"/>
      <c r="F29" s="87" t="s">
        <v>20</v>
      </c>
      <c r="G29" s="66" t="str">
        <f>IF(F29="wysokie","decyzja administracyjna, decyzja ustalajaca opłatę",IF(F29="Średnie","zalecenia pokontrolne, decyzja ustalająca opłatę","brak działań"))</f>
        <v>brak działań</v>
      </c>
      <c r="H29" s="86" t="s">
        <v>67</v>
      </c>
      <c r="I29" s="66" t="s">
        <v>21</v>
      </c>
      <c r="J29" s="66" t="s">
        <v>21</v>
      </c>
      <c r="K29" s="66" t="s">
        <v>21</v>
      </c>
      <c r="L29" s="66" t="s">
        <v>21</v>
      </c>
      <c r="M29" s="56"/>
      <c r="N29" s="56" t="s">
        <v>22</v>
      </c>
      <c r="O29" s="56" t="str">
        <f t="shared" si="1"/>
        <v>NiskieB</v>
      </c>
      <c r="P29" s="98" t="str">
        <f t="shared" si="2"/>
        <v>Niskie</v>
      </c>
      <c r="Q29" s="98" t="str">
        <f>IF(AND(D29="Tak",P29="Wysokie"),"decyzja administracyjna, decyzja ustalajaca opłatę",IF(AND(D29="Tak",P29="Średnie"),"zalecenia pokontrolne; decyzja ustalająca opłatę",IF(AND(D29="Tak",P29="Niskie"),"decyzja ustalająca opłatę","brak działań")))</f>
        <v>decyzja ustalająca opłatę</v>
      </c>
    </row>
    <row r="30" spans="2:8" ht="15">
      <c r="B30" s="40"/>
      <c r="H30" s="41"/>
    </row>
  </sheetData>
  <sheetProtection selectLockedCells="1" selectUnlockedCells="1"/>
  <mergeCells count="9">
    <mergeCell ref="B27:B28"/>
    <mergeCell ref="B1:E1"/>
    <mergeCell ref="B14:B15"/>
    <mergeCell ref="F1:H1"/>
    <mergeCell ref="B3:B6"/>
    <mergeCell ref="B7:B8"/>
    <mergeCell ref="B9:B13"/>
    <mergeCell ref="B18:B19"/>
    <mergeCell ref="B24:B25"/>
  </mergeCells>
  <conditionalFormatting sqref="I11:O11 L27:P28 N10:P11 G25:G28 E3:E4 I22:O22 G21:O21 H20 I12:P17 P10:Q18 H10:O10 N11:O12 N3:Q9 G29:Q29 I3:L9 F3:G6 H18:Q18 E7:G20 I19:Q20 G24:Q24 J22:L23 N21:P26 I23:I28 N20:O23 Q20:Q29 H23:H27 J23:O26 P21:P29 E21:F29 G22:G23">
    <cfRule type="expression" priority="1" dxfId="0" stopIfTrue="1">
      <formula>$D3="Nie dotyczy"</formula>
    </cfRule>
    <cfRule type="expression" priority="2" dxfId="0" stopIfTrue="1">
      <formula>$D3="Nie"</formula>
    </cfRule>
  </conditionalFormatting>
  <conditionalFormatting sqref="E5:E6">
    <cfRule type="expression" priority="3" dxfId="0" stopIfTrue="1">
      <formula>$H4="Nie dotyczy"</formula>
    </cfRule>
    <cfRule type="expression" priority="4" dxfId="0" stopIfTrue="1">
      <formula>$H4="Nie"</formula>
    </cfRule>
  </conditionalFormatting>
  <conditionalFormatting sqref="H3">
    <cfRule type="expression" priority="5" dxfId="0" stopIfTrue="1">
      <formula>$D11="Nie dotyczy"</formula>
    </cfRule>
    <cfRule type="expression" priority="6" dxfId="0" stopIfTrue="1">
      <formula>$D11="Nie"</formula>
    </cfRule>
  </conditionalFormatting>
  <conditionalFormatting sqref="H13">
    <cfRule type="expression" priority="7" dxfId="0" stopIfTrue="1">
      <formula>$D14="Nie dotyczy"</formula>
    </cfRule>
    <cfRule type="expression" priority="8" dxfId="0" stopIfTrue="1">
      <formula>$D14="Nie"</formula>
    </cfRule>
  </conditionalFormatting>
  <dataValidations count="8">
    <dataValidation type="list" allowBlank="1" showErrorMessage="1" sqref="AG23:AG26">
      <formula1>"żŁOBEK"</formula1>
      <formula2>0</formula2>
    </dataValidation>
    <dataValidation type="list" allowBlank="1" showErrorMessage="1" sqref="I27:I28">
      <formula1>"100"</formula1>
      <formula2>0</formula2>
    </dataValidation>
    <dataValidation type="list" allowBlank="1" showErrorMessage="1" sqref="L27:L28">
      <formula1>"100,150,200,250,300,350,400,450,500,odstąpiono od nałożenia mandatu na podstawie art. 41 KW"</formula1>
      <formula2>0</formula2>
    </dataValidation>
    <dataValidation type="list" showErrorMessage="1" sqref="J27:J28">
      <formula1>"zakres naruszenia"</formula1>
      <formula2>0</formula2>
    </dataValidation>
    <dataValidation type="list" showErrorMessage="1" sqref="K27:K28">
      <formula1>"Sytuacja materialna osoby karanej,zakres naruszenia"</formula1>
      <formula2>0</formula2>
    </dataValidation>
    <dataValidation type="list" allowBlank="1" showErrorMessage="1" sqref="N3:N29">
      <formula1>"P,B,N"</formula1>
      <formula2>0</formula2>
    </dataValidation>
    <dataValidation type="list" allowBlank="1" showErrorMessage="1" sqref="D3:D29">
      <formula1>"Tak,Nie,Nie dotyczy"</formula1>
      <formula2>0</formula2>
    </dataValidation>
    <dataValidation type="list" allowBlank="1" showErrorMessage="1" sqref="F3:F29">
      <formula1>"Niskie,Średnie,Wysokie"</formula1>
      <formula2>0</formula2>
    </dataValidation>
  </dataValidations>
  <printOptions/>
  <pageMargins left="0.25" right="0.25" top="0.75" bottom="0.75" header="0.5118055555555555" footer="0.5118055555555555"/>
  <pageSetup fitToHeight="0" fitToWidth="1" horizontalDpi="300" verticalDpi="300" orientation="landscape" paperSize="8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8"/>
  <sheetViews>
    <sheetView zoomScalePageLayoutView="0" workbookViewId="0" topLeftCell="A10">
      <selection activeCell="A13" sqref="A13"/>
    </sheetView>
  </sheetViews>
  <sheetFormatPr defaultColWidth="9.140625" defaultRowHeight="12.75"/>
  <cols>
    <col min="1" max="1" width="45.00390625" style="0" customWidth="1"/>
    <col min="2" max="2" width="111.140625" style="0" customWidth="1"/>
    <col min="4" max="4" width="14.7109375" style="0" customWidth="1"/>
    <col min="5" max="5" width="12.00390625" style="0" customWidth="1"/>
  </cols>
  <sheetData>
    <row r="1" ht="12.75">
      <c r="A1" t="s">
        <v>19</v>
      </c>
    </row>
    <row r="2" ht="12.75">
      <c r="A2" t="s">
        <v>68</v>
      </c>
    </row>
    <row r="3" ht="12.75">
      <c r="A3" t="s">
        <v>69</v>
      </c>
    </row>
    <row r="4" ht="12.75">
      <c r="E4" t="s">
        <v>19</v>
      </c>
    </row>
    <row r="5" spans="1:5" ht="12.75">
      <c r="A5" s="11" t="s">
        <v>70</v>
      </c>
      <c r="E5" t="s">
        <v>68</v>
      </c>
    </row>
    <row r="6" spans="1:5" ht="12.75">
      <c r="A6" s="12" t="s">
        <v>71</v>
      </c>
      <c r="B6" s="13" t="s">
        <v>72</v>
      </c>
      <c r="E6" t="s">
        <v>69</v>
      </c>
    </row>
    <row r="7" spans="1:2" ht="12.75">
      <c r="A7" s="12" t="s">
        <v>73</v>
      </c>
      <c r="B7" s="13" t="s">
        <v>74</v>
      </c>
    </row>
    <row r="8" spans="1:2" ht="12.75">
      <c r="A8" s="12" t="s">
        <v>20</v>
      </c>
      <c r="B8" s="13" t="s">
        <v>75</v>
      </c>
    </row>
    <row r="13" ht="12.75">
      <c r="A13" s="14" t="s">
        <v>76</v>
      </c>
    </row>
    <row r="14" spans="1:2" ht="12.75">
      <c r="A14" s="14" t="s">
        <v>77</v>
      </c>
      <c r="B14" s="13" t="s">
        <v>78</v>
      </c>
    </row>
    <row r="15" spans="1:2" ht="12.75">
      <c r="A15" s="14" t="s">
        <v>79</v>
      </c>
      <c r="B15" s="13" t="s">
        <v>80</v>
      </c>
    </row>
    <row r="16" spans="1:2" ht="12.75">
      <c r="A16" s="14" t="s">
        <v>81</v>
      </c>
      <c r="B16" s="13" t="s">
        <v>82</v>
      </c>
    </row>
    <row r="22" ht="12.75">
      <c r="A22" s="15" t="s">
        <v>83</v>
      </c>
    </row>
    <row r="23" spans="1:2" ht="12.75">
      <c r="A23" s="15" t="s">
        <v>84</v>
      </c>
      <c r="B23" s="13" t="s">
        <v>85</v>
      </c>
    </row>
    <row r="24" spans="1:2" ht="12.75">
      <c r="A24" s="15" t="s">
        <v>86</v>
      </c>
      <c r="B24" s="13" t="s">
        <v>87</v>
      </c>
    </row>
    <row r="25" spans="1:2" ht="12.75">
      <c r="A25" s="15" t="s">
        <v>88</v>
      </c>
      <c r="B25" t="s">
        <v>89</v>
      </c>
    </row>
    <row r="29" spans="1:5" ht="13.5" customHeight="1">
      <c r="A29" s="112"/>
      <c r="B29" s="112"/>
      <c r="C29" s="113" t="s">
        <v>76</v>
      </c>
      <c r="D29" s="113"/>
      <c r="E29" s="113"/>
    </row>
    <row r="30" spans="1:5" ht="79.5" customHeight="1">
      <c r="A30" s="112"/>
      <c r="B30" s="112"/>
      <c r="C30" s="16" t="s">
        <v>90</v>
      </c>
      <c r="D30" s="16" t="s">
        <v>91</v>
      </c>
      <c r="E30" s="16" t="s">
        <v>92</v>
      </c>
    </row>
    <row r="31" spans="1:5" ht="63" customHeight="1">
      <c r="A31" s="114" t="s">
        <v>70</v>
      </c>
      <c r="B31" s="16" t="s">
        <v>93</v>
      </c>
      <c r="C31" s="17" t="s">
        <v>94</v>
      </c>
      <c r="D31" s="17" t="s">
        <v>95</v>
      </c>
      <c r="E31" s="18" t="s">
        <v>96</v>
      </c>
    </row>
    <row r="32" spans="1:5" ht="58.5" customHeight="1">
      <c r="A32" s="114"/>
      <c r="B32" s="16" t="s">
        <v>97</v>
      </c>
      <c r="C32" s="18" t="s">
        <v>98</v>
      </c>
      <c r="D32" s="18" t="s">
        <v>99</v>
      </c>
      <c r="E32" s="18" t="s">
        <v>100</v>
      </c>
    </row>
    <row r="33" spans="1:5" ht="85.5" customHeight="1">
      <c r="A33" s="114"/>
      <c r="B33" s="16" t="s">
        <v>101</v>
      </c>
      <c r="C33" s="18" t="s">
        <v>102</v>
      </c>
      <c r="D33" s="19" t="s">
        <v>103</v>
      </c>
      <c r="E33" s="19" t="s">
        <v>104</v>
      </c>
    </row>
    <row r="42" ht="12.75">
      <c r="B42" s="13" t="s">
        <v>105</v>
      </c>
    </row>
    <row r="43" ht="12.75">
      <c r="B43" s="13" t="s">
        <v>106</v>
      </c>
    </row>
    <row r="44" ht="12.75">
      <c r="B44" s="13" t="s">
        <v>107</v>
      </c>
    </row>
    <row r="45" ht="12.75">
      <c r="B45" s="13" t="s">
        <v>108</v>
      </c>
    </row>
    <row r="46" ht="12.75">
      <c r="B46" s="13" t="s">
        <v>109</v>
      </c>
    </row>
    <row r="47" ht="12.75">
      <c r="B47" s="13" t="s">
        <v>110</v>
      </c>
    </row>
    <row r="48" ht="12.75">
      <c r="B48" s="13" t="s">
        <v>111</v>
      </c>
    </row>
  </sheetData>
  <sheetProtection selectLockedCells="1" selectUnlockedCells="1"/>
  <mergeCells count="3">
    <mergeCell ref="A29:B30"/>
    <mergeCell ref="C29:E29"/>
    <mergeCell ref="A31:A33"/>
  </mergeCell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V84"/>
  <sheetViews>
    <sheetView tabSelected="1" view="pageBreakPreview" zoomScale="80" zoomScaleNormal="60" zoomScaleSheetLayoutView="80" zoomScalePageLayoutView="0" workbookViewId="0" topLeftCell="A1">
      <selection activeCell="F28" sqref="F28"/>
    </sheetView>
  </sheetViews>
  <sheetFormatPr defaultColWidth="9.140625" defaultRowHeight="12.75"/>
  <cols>
    <col min="1" max="1" width="4.421875" style="27" customWidth="1"/>
    <col min="2" max="2" width="27.28125" style="20" customWidth="1"/>
    <col min="3" max="3" width="43.28125" style="28" customWidth="1"/>
    <col min="4" max="4" width="19.28125" style="32" customWidth="1"/>
    <col min="5" max="5" width="31.7109375" style="22" customWidth="1"/>
    <col min="6" max="6" width="83.8515625" style="29" customWidth="1"/>
    <col min="7" max="7" width="29.7109375" style="28" customWidth="1"/>
    <col min="8" max="8" width="20.140625" style="28" customWidth="1"/>
    <col min="9" max="9" width="31.140625" style="22" customWidth="1"/>
    <col min="10" max="10" width="9.140625" style="9" customWidth="1"/>
    <col min="11" max="14" width="9.140625" style="6" customWidth="1"/>
    <col min="15" max="15" width="12.00390625" style="6" customWidth="1"/>
    <col min="16" max="245" width="9.140625" style="6" customWidth="1"/>
  </cols>
  <sheetData>
    <row r="1" spans="1:10" s="5" customFormat="1" ht="73.5" customHeight="1">
      <c r="A1" s="23"/>
      <c r="B1" s="111" t="s">
        <v>114</v>
      </c>
      <c r="C1" s="111"/>
      <c r="D1" s="111"/>
      <c r="E1" s="111"/>
      <c r="F1" s="33"/>
      <c r="G1" s="34"/>
      <c r="H1" s="34"/>
      <c r="I1" s="34"/>
      <c r="J1" s="35"/>
    </row>
    <row r="2" spans="1:100" s="61" customFormat="1" ht="141.75" customHeight="1">
      <c r="A2" s="24"/>
      <c r="B2" s="57" t="s">
        <v>5</v>
      </c>
      <c r="C2" s="57" t="s">
        <v>6</v>
      </c>
      <c r="D2" s="58" t="s">
        <v>115</v>
      </c>
      <c r="E2" s="57" t="s">
        <v>112</v>
      </c>
      <c r="F2" s="57" t="s">
        <v>9</v>
      </c>
      <c r="G2" s="57" t="s">
        <v>10</v>
      </c>
      <c r="H2" s="57" t="s">
        <v>13</v>
      </c>
      <c r="I2" s="57" t="s">
        <v>113</v>
      </c>
      <c r="J2" s="59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  <c r="AQ2" s="60"/>
      <c r="AR2" s="60"/>
      <c r="AS2" s="60"/>
      <c r="AT2" s="60"/>
      <c r="AU2" s="60"/>
      <c r="AV2" s="60"/>
      <c r="AW2" s="60"/>
      <c r="AX2" s="60"/>
      <c r="AY2" s="60"/>
      <c r="AZ2" s="60"/>
      <c r="BA2" s="60"/>
      <c r="BB2" s="60"/>
      <c r="BC2" s="60"/>
      <c r="BD2" s="60"/>
      <c r="BE2" s="60"/>
      <c r="BF2" s="60"/>
      <c r="BG2" s="60"/>
      <c r="BH2" s="60"/>
      <c r="BI2" s="60"/>
      <c r="BJ2" s="60"/>
      <c r="BK2" s="60"/>
      <c r="BL2" s="60"/>
      <c r="BM2" s="60"/>
      <c r="BN2" s="60"/>
      <c r="BO2" s="60"/>
      <c r="BP2" s="60"/>
      <c r="BQ2" s="60"/>
      <c r="BR2" s="60"/>
      <c r="BS2" s="60"/>
      <c r="BT2" s="60"/>
      <c r="BU2" s="60"/>
      <c r="BV2" s="60"/>
      <c r="BW2" s="60"/>
      <c r="BX2" s="60"/>
      <c r="BY2" s="60"/>
      <c r="BZ2" s="60"/>
      <c r="CA2" s="60"/>
      <c r="CB2" s="60"/>
      <c r="CC2" s="60"/>
      <c r="CD2" s="60"/>
      <c r="CE2" s="60"/>
      <c r="CF2" s="60"/>
      <c r="CG2" s="60"/>
      <c r="CH2" s="60"/>
      <c r="CI2" s="60"/>
      <c r="CJ2" s="60"/>
      <c r="CK2" s="60"/>
      <c r="CL2" s="60"/>
      <c r="CM2" s="60"/>
      <c r="CN2" s="60"/>
      <c r="CO2" s="60"/>
      <c r="CP2" s="60"/>
      <c r="CQ2" s="60"/>
      <c r="CR2" s="60"/>
      <c r="CS2" s="60"/>
      <c r="CT2" s="60"/>
      <c r="CU2" s="60"/>
      <c r="CV2" s="60"/>
    </row>
    <row r="3" spans="1:9" ht="126" customHeight="1">
      <c r="A3" s="26"/>
      <c r="B3" s="118" t="s">
        <v>17</v>
      </c>
      <c r="C3" s="63" t="s">
        <v>18</v>
      </c>
      <c r="D3" s="42" t="s">
        <v>19</v>
      </c>
      <c r="E3" s="67" t="str">
        <f>IF(D3="tak","decyzja administracyjna, decyzja ustalajaca opłatę",IF(D3="nie","brak działań"))</f>
        <v>decyzja administracyjna, decyzja ustalajaca opłatę</v>
      </c>
      <c r="F3" s="62" t="s">
        <v>141</v>
      </c>
      <c r="G3" s="63" t="s">
        <v>21</v>
      </c>
      <c r="H3" s="67" t="s">
        <v>21</v>
      </c>
      <c r="I3" s="43"/>
    </row>
    <row r="4" spans="1:9" ht="85.5" customHeight="1">
      <c r="A4" s="26"/>
      <c r="B4" s="119"/>
      <c r="C4" s="65" t="s">
        <v>23</v>
      </c>
      <c r="D4" s="44" t="s">
        <v>19</v>
      </c>
      <c r="E4" s="81" t="str">
        <f aca="true" t="shared" si="0" ref="E4:E24">IF(D4="tak","decyzja administracyjna, decyzja ustalajaca opłatę",IF(D4="nie","brak działań"))</f>
        <v>decyzja administracyjna, decyzja ustalajaca opłatę</v>
      </c>
      <c r="F4" s="64" t="s">
        <v>117</v>
      </c>
      <c r="G4" s="71" t="s">
        <v>21</v>
      </c>
      <c r="H4" s="81" t="s">
        <v>21</v>
      </c>
      <c r="I4" s="45"/>
    </row>
    <row r="5" spans="1:9" ht="165" customHeight="1">
      <c r="A5" s="26"/>
      <c r="B5" s="120"/>
      <c r="C5" s="66" t="s">
        <v>24</v>
      </c>
      <c r="D5" s="47" t="s">
        <v>19</v>
      </c>
      <c r="E5" s="81" t="str">
        <f t="shared" si="0"/>
        <v>decyzja administracyjna, decyzja ustalajaca opłatę</v>
      </c>
      <c r="F5" s="64" t="s">
        <v>142</v>
      </c>
      <c r="G5" s="71" t="s">
        <v>21</v>
      </c>
      <c r="H5" s="71" t="s">
        <v>21</v>
      </c>
      <c r="I5" s="45"/>
    </row>
    <row r="6" spans="1:9" ht="103.5" customHeight="1">
      <c r="A6" s="26"/>
      <c r="B6" s="119"/>
      <c r="C6" s="67" t="s">
        <v>25</v>
      </c>
      <c r="D6" s="44" t="s">
        <v>19</v>
      </c>
      <c r="E6" s="81" t="str">
        <f t="shared" si="0"/>
        <v>decyzja administracyjna, decyzja ustalajaca opłatę</v>
      </c>
      <c r="F6" s="64" t="s">
        <v>117</v>
      </c>
      <c r="G6" s="71" t="s">
        <v>21</v>
      </c>
      <c r="H6" s="71" t="s">
        <v>21</v>
      </c>
      <c r="I6" s="45"/>
    </row>
    <row r="7" spans="1:9" ht="258" customHeight="1">
      <c r="A7" s="26"/>
      <c r="B7" s="115" t="s">
        <v>26</v>
      </c>
      <c r="C7" s="69" t="s">
        <v>27</v>
      </c>
      <c r="D7" s="49" t="s">
        <v>19</v>
      </c>
      <c r="E7" s="81" t="str">
        <f t="shared" si="0"/>
        <v>decyzja administracyjna, decyzja ustalajaca opłatę</v>
      </c>
      <c r="F7" s="68" t="s">
        <v>143</v>
      </c>
      <c r="G7" s="69" t="s">
        <v>21</v>
      </c>
      <c r="H7" s="78" t="s">
        <v>21</v>
      </c>
      <c r="I7" s="50"/>
    </row>
    <row r="8" spans="1:9" ht="244.5" customHeight="1">
      <c r="A8" s="26"/>
      <c r="B8" s="115"/>
      <c r="C8" s="69" t="s">
        <v>28</v>
      </c>
      <c r="D8" s="49" t="s">
        <v>19</v>
      </c>
      <c r="E8" s="81" t="str">
        <f t="shared" si="0"/>
        <v>decyzja administracyjna, decyzja ustalajaca opłatę</v>
      </c>
      <c r="F8" s="68" t="s">
        <v>133</v>
      </c>
      <c r="G8" s="69" t="s">
        <v>21</v>
      </c>
      <c r="H8" s="78" t="s">
        <v>21</v>
      </c>
      <c r="I8" s="50"/>
    </row>
    <row r="9" spans="1:9" ht="316.5" customHeight="1">
      <c r="A9" s="26"/>
      <c r="B9" s="121" t="s">
        <v>29</v>
      </c>
      <c r="C9" s="70" t="s">
        <v>30</v>
      </c>
      <c r="D9" s="44" t="s">
        <v>19</v>
      </c>
      <c r="E9" s="81" t="str">
        <f t="shared" si="0"/>
        <v>decyzja administracyjna, decyzja ustalajaca opłatę</v>
      </c>
      <c r="F9" s="64" t="s">
        <v>118</v>
      </c>
      <c r="G9" s="71" t="s">
        <v>21</v>
      </c>
      <c r="H9" s="71" t="s">
        <v>21</v>
      </c>
      <c r="I9" s="45"/>
    </row>
    <row r="10" spans="2:9" ht="218.25" customHeight="1">
      <c r="B10" s="121"/>
      <c r="C10" s="71" t="s">
        <v>31</v>
      </c>
      <c r="D10" s="44" t="s">
        <v>19</v>
      </c>
      <c r="E10" s="81" t="str">
        <f t="shared" si="0"/>
        <v>decyzja administracyjna, decyzja ustalajaca opłatę</v>
      </c>
      <c r="F10" s="64" t="s">
        <v>119</v>
      </c>
      <c r="G10" s="71" t="s">
        <v>21</v>
      </c>
      <c r="H10" s="81" t="s">
        <v>21</v>
      </c>
      <c r="I10" s="44"/>
    </row>
    <row r="11" spans="2:9" ht="147.75" customHeight="1">
      <c r="B11" s="121"/>
      <c r="C11" s="72" t="s">
        <v>33</v>
      </c>
      <c r="D11" s="44" t="s">
        <v>19</v>
      </c>
      <c r="E11" s="81" t="str">
        <f t="shared" si="0"/>
        <v>decyzja administracyjna, decyzja ustalajaca opłatę</v>
      </c>
      <c r="F11" s="64" t="s">
        <v>136</v>
      </c>
      <c r="G11" s="71" t="s">
        <v>21</v>
      </c>
      <c r="H11" s="81" t="s">
        <v>21</v>
      </c>
      <c r="I11" s="44"/>
    </row>
    <row r="12" spans="2:9" ht="102.75" customHeight="1">
      <c r="B12" s="121"/>
      <c r="C12" s="71" t="s">
        <v>35</v>
      </c>
      <c r="D12" s="44" t="s">
        <v>19</v>
      </c>
      <c r="E12" s="81" t="str">
        <f t="shared" si="0"/>
        <v>decyzja administracyjna, decyzja ustalajaca opłatę</v>
      </c>
      <c r="F12" s="82" t="s">
        <v>120</v>
      </c>
      <c r="G12" s="71" t="s">
        <v>21</v>
      </c>
      <c r="H12" s="81" t="s">
        <v>21</v>
      </c>
      <c r="I12" s="44"/>
    </row>
    <row r="13" spans="2:9" ht="123" customHeight="1">
      <c r="B13" s="121"/>
      <c r="C13" s="71" t="s">
        <v>36</v>
      </c>
      <c r="D13" s="44" t="s">
        <v>19</v>
      </c>
      <c r="E13" s="81" t="str">
        <f t="shared" si="0"/>
        <v>decyzja administracyjna, decyzja ustalajaca opłatę</v>
      </c>
      <c r="F13" s="64" t="s">
        <v>121</v>
      </c>
      <c r="G13" s="71" t="s">
        <v>21</v>
      </c>
      <c r="H13" s="81" t="s">
        <v>21</v>
      </c>
      <c r="I13" s="44"/>
    </row>
    <row r="14" spans="2:9" ht="117" customHeight="1">
      <c r="B14" s="115" t="s">
        <v>37</v>
      </c>
      <c r="C14" s="73" t="s">
        <v>38</v>
      </c>
      <c r="D14" s="49" t="s">
        <v>19</v>
      </c>
      <c r="E14" s="81" t="str">
        <f t="shared" si="0"/>
        <v>decyzja administracyjna, decyzja ustalajaca opłatę</v>
      </c>
      <c r="F14" s="83" t="s">
        <v>122</v>
      </c>
      <c r="G14" s="69" t="s">
        <v>21</v>
      </c>
      <c r="H14" s="78" t="s">
        <v>21</v>
      </c>
      <c r="I14" s="49"/>
    </row>
    <row r="15" spans="2:9" ht="130.5" customHeight="1">
      <c r="B15" s="115"/>
      <c r="C15" s="69" t="s">
        <v>39</v>
      </c>
      <c r="D15" s="49" t="s">
        <v>19</v>
      </c>
      <c r="E15" s="81" t="str">
        <f t="shared" si="0"/>
        <v>decyzja administracyjna, decyzja ustalajaca opłatę</v>
      </c>
      <c r="F15" s="68" t="s">
        <v>123</v>
      </c>
      <c r="G15" s="69" t="s">
        <v>21</v>
      </c>
      <c r="H15" s="78" t="s">
        <v>21</v>
      </c>
      <c r="I15" s="49"/>
    </row>
    <row r="16" spans="2:9" ht="117.75" customHeight="1">
      <c r="B16" s="64" t="s">
        <v>40</v>
      </c>
      <c r="C16" s="71" t="s">
        <v>41</v>
      </c>
      <c r="D16" s="44" t="s">
        <v>19</v>
      </c>
      <c r="E16" s="81" t="str">
        <f t="shared" si="0"/>
        <v>decyzja administracyjna, decyzja ustalajaca opłatę</v>
      </c>
      <c r="F16" s="64" t="s">
        <v>124</v>
      </c>
      <c r="G16" s="71" t="s">
        <v>21</v>
      </c>
      <c r="H16" s="81" t="s">
        <v>21</v>
      </c>
      <c r="I16" s="44"/>
    </row>
    <row r="17" spans="2:9" ht="121.5" customHeight="1">
      <c r="B17" s="74" t="s">
        <v>42</v>
      </c>
      <c r="C17" s="69" t="s">
        <v>43</v>
      </c>
      <c r="D17" s="49" t="s">
        <v>19</v>
      </c>
      <c r="E17" s="81" t="str">
        <f t="shared" si="0"/>
        <v>decyzja administracyjna, decyzja ustalajaca opłatę</v>
      </c>
      <c r="F17" s="68" t="s">
        <v>125</v>
      </c>
      <c r="G17" s="69" t="s">
        <v>21</v>
      </c>
      <c r="H17" s="78" t="s">
        <v>21</v>
      </c>
      <c r="I17" s="49"/>
    </row>
    <row r="18" spans="2:9" ht="134.25" customHeight="1">
      <c r="B18" s="121" t="s">
        <v>44</v>
      </c>
      <c r="C18" s="71" t="s">
        <v>45</v>
      </c>
      <c r="D18" s="44" t="s">
        <v>19</v>
      </c>
      <c r="E18" s="81" t="str">
        <f t="shared" si="0"/>
        <v>decyzja administracyjna, decyzja ustalajaca opłatę</v>
      </c>
      <c r="F18" s="64" t="s">
        <v>126</v>
      </c>
      <c r="G18" s="71" t="s">
        <v>21</v>
      </c>
      <c r="H18" s="81" t="s">
        <v>21</v>
      </c>
      <c r="I18" s="44"/>
    </row>
    <row r="19" spans="2:9" ht="115.5" customHeight="1">
      <c r="B19" s="121"/>
      <c r="C19" s="71" t="s">
        <v>116</v>
      </c>
      <c r="D19" s="44" t="s">
        <v>19</v>
      </c>
      <c r="E19" s="81" t="str">
        <f t="shared" si="0"/>
        <v>decyzja administracyjna, decyzja ustalajaca opłatę</v>
      </c>
      <c r="F19" s="64" t="s">
        <v>137</v>
      </c>
      <c r="G19" s="71" t="s">
        <v>21</v>
      </c>
      <c r="H19" s="81" t="s">
        <v>21</v>
      </c>
      <c r="I19" s="44"/>
    </row>
    <row r="20" spans="2:9" ht="134.25" customHeight="1">
      <c r="B20" s="75" t="s">
        <v>46</v>
      </c>
      <c r="C20" s="69" t="s">
        <v>47</v>
      </c>
      <c r="D20" s="49" t="s">
        <v>19</v>
      </c>
      <c r="E20" s="81" t="str">
        <f t="shared" si="0"/>
        <v>decyzja administracyjna, decyzja ustalajaca opłatę</v>
      </c>
      <c r="F20" s="68" t="s">
        <v>48</v>
      </c>
      <c r="G20" s="69" t="s">
        <v>21</v>
      </c>
      <c r="H20" s="78" t="s">
        <v>21</v>
      </c>
      <c r="I20" s="49"/>
    </row>
    <row r="21" spans="2:9" ht="133.5" customHeight="1">
      <c r="B21" s="64" t="s">
        <v>49</v>
      </c>
      <c r="C21" s="71" t="s">
        <v>50</v>
      </c>
      <c r="D21" s="42" t="s">
        <v>19</v>
      </c>
      <c r="E21" s="81" t="str">
        <f t="shared" si="0"/>
        <v>decyzja administracyjna, decyzja ustalajaca opłatę</v>
      </c>
      <c r="F21" s="64" t="s">
        <v>127</v>
      </c>
      <c r="G21" s="71" t="s">
        <v>21</v>
      </c>
      <c r="H21" s="81" t="s">
        <v>21</v>
      </c>
      <c r="I21" s="44"/>
    </row>
    <row r="22" spans="1:9" ht="155.25" customHeight="1">
      <c r="A22" s="24"/>
      <c r="B22" s="68" t="s">
        <v>51</v>
      </c>
      <c r="C22" s="69" t="s">
        <v>52</v>
      </c>
      <c r="D22" s="52" t="s">
        <v>19</v>
      </c>
      <c r="E22" s="81" t="str">
        <f t="shared" si="0"/>
        <v>decyzja administracyjna, decyzja ustalajaca opłatę</v>
      </c>
      <c r="F22" s="68" t="s">
        <v>128</v>
      </c>
      <c r="G22" s="69" t="s">
        <v>21</v>
      </c>
      <c r="H22" s="78" t="s">
        <v>21</v>
      </c>
      <c r="I22" s="49"/>
    </row>
    <row r="23" spans="1:9" ht="92.25" customHeight="1">
      <c r="A23" s="24"/>
      <c r="B23" s="76" t="s">
        <v>53</v>
      </c>
      <c r="C23" s="71" t="s">
        <v>54</v>
      </c>
      <c r="D23" s="42" t="s">
        <v>19</v>
      </c>
      <c r="E23" s="81" t="str">
        <f t="shared" si="0"/>
        <v>decyzja administracyjna, decyzja ustalajaca opłatę</v>
      </c>
      <c r="F23" s="64" t="s">
        <v>129</v>
      </c>
      <c r="G23" s="71" t="s">
        <v>21</v>
      </c>
      <c r="H23" s="81" t="s">
        <v>21</v>
      </c>
      <c r="I23" s="44"/>
    </row>
    <row r="24" spans="1:9" ht="121.5" customHeight="1">
      <c r="A24" s="24"/>
      <c r="B24" s="115" t="s">
        <v>55</v>
      </c>
      <c r="C24" s="77" t="s">
        <v>56</v>
      </c>
      <c r="D24" s="52" t="s">
        <v>19</v>
      </c>
      <c r="E24" s="81" t="str">
        <f t="shared" si="0"/>
        <v>decyzja administracyjna, decyzja ustalajaca opłatę</v>
      </c>
      <c r="F24" s="68" t="s">
        <v>138</v>
      </c>
      <c r="G24" s="69" t="s">
        <v>21</v>
      </c>
      <c r="H24" s="78" t="s">
        <v>21</v>
      </c>
      <c r="I24" s="49"/>
    </row>
    <row r="25" spans="1:9" ht="409.5" customHeight="1">
      <c r="A25" s="24"/>
      <c r="B25" s="115"/>
      <c r="C25" s="69" t="s">
        <v>57</v>
      </c>
      <c r="D25" s="52" t="s">
        <v>19</v>
      </c>
      <c r="E25" s="81" t="str">
        <f>IF(D25="tak","zalcenia pokontrolne, decyzja ustalajaca opłatę",IF(D25="nie","brak działań"))</f>
        <v>zalcenia pokontrolne, decyzja ustalajaca opłatę</v>
      </c>
      <c r="F25" s="68" t="s">
        <v>139</v>
      </c>
      <c r="G25" s="48">
        <v>100</v>
      </c>
      <c r="H25" s="50" t="s">
        <v>21</v>
      </c>
      <c r="I25" s="49"/>
    </row>
    <row r="26" spans="1:9" ht="306.75" customHeight="1">
      <c r="A26" s="24"/>
      <c r="B26" s="64" t="s">
        <v>58</v>
      </c>
      <c r="C26" s="71" t="s">
        <v>59</v>
      </c>
      <c r="D26" s="42" t="s">
        <v>19</v>
      </c>
      <c r="E26" s="81" t="str">
        <f>IF(D26="tak","zalcenia pokontrolne, decyzja ustalajaca opłatę",IF(D26="nie","brak działań"))</f>
        <v>zalcenia pokontrolne, decyzja ustalajaca opłatę</v>
      </c>
      <c r="F26" s="64" t="s">
        <v>140</v>
      </c>
      <c r="G26" s="46">
        <v>100</v>
      </c>
      <c r="H26" s="45" t="s">
        <v>21</v>
      </c>
      <c r="I26" s="44"/>
    </row>
    <row r="27" spans="2:9" ht="275.25" customHeight="1">
      <c r="B27" s="116" t="s">
        <v>60</v>
      </c>
      <c r="C27" s="77" t="s">
        <v>61</v>
      </c>
      <c r="D27" s="52" t="s">
        <v>19</v>
      </c>
      <c r="E27" s="81" t="str">
        <f>IF(D27="tak","zalcenia pokontrolne, decyzja ustalajaca opłatę",IF(D27="nie","brak działań"))</f>
        <v>zalcenia pokontrolne, decyzja ustalajaca opłatę</v>
      </c>
      <c r="F27" s="68" t="s">
        <v>0</v>
      </c>
      <c r="G27" s="53">
        <v>100</v>
      </c>
      <c r="H27" s="49"/>
      <c r="I27" s="49"/>
    </row>
    <row r="28" spans="2:10" ht="130.5" customHeight="1">
      <c r="B28" s="117"/>
      <c r="C28" s="79" t="s">
        <v>64</v>
      </c>
      <c r="D28" s="51" t="s">
        <v>19</v>
      </c>
      <c r="E28" s="84" t="str">
        <f>IF(D28="tak","zalcenia pokontrolne, decyzja ustalajaca opłatę",IF(D28="nie","brak działań"))</f>
        <v>zalcenia pokontrolne, decyzja ustalajaca opłatę</v>
      </c>
      <c r="F28" s="85" t="s">
        <v>1</v>
      </c>
      <c r="G28" s="54">
        <v>100</v>
      </c>
      <c r="H28" s="55"/>
      <c r="I28" s="49"/>
      <c r="J28" s="36"/>
    </row>
    <row r="29" spans="1:10" s="10" customFormat="1" ht="45.75" customHeight="1">
      <c r="A29" s="30"/>
      <c r="B29" s="80" t="s">
        <v>65</v>
      </c>
      <c r="C29" s="66" t="s">
        <v>66</v>
      </c>
      <c r="D29" s="56" t="s">
        <v>19</v>
      </c>
      <c r="E29" s="66"/>
      <c r="F29" s="86" t="s">
        <v>67</v>
      </c>
      <c r="G29" s="66" t="s">
        <v>21</v>
      </c>
      <c r="H29" s="66" t="s">
        <v>21</v>
      </c>
      <c r="I29" s="47"/>
      <c r="J29" s="37"/>
    </row>
    <row r="30" spans="2:6" ht="15.75">
      <c r="B30" s="31"/>
      <c r="C30" s="21"/>
      <c r="D30" s="25"/>
      <c r="E30" s="31"/>
      <c r="F30" s="21"/>
    </row>
    <row r="31" spans="2:6" ht="15.75">
      <c r="B31" s="31"/>
      <c r="C31" s="21"/>
      <c r="D31" s="25"/>
      <c r="E31" s="31"/>
      <c r="F31" s="21"/>
    </row>
    <row r="32" spans="2:6" ht="15.75">
      <c r="B32" s="31"/>
      <c r="C32" s="21"/>
      <c r="D32" s="25"/>
      <c r="E32" s="31"/>
      <c r="F32" s="21"/>
    </row>
    <row r="33" spans="2:6" ht="15.75">
      <c r="B33" s="31"/>
      <c r="C33" s="21"/>
      <c r="D33" s="25"/>
      <c r="E33" s="31"/>
      <c r="F33" s="21"/>
    </row>
    <row r="34" spans="2:6" ht="15.75">
      <c r="B34" s="31"/>
      <c r="C34" s="21"/>
      <c r="D34" s="25"/>
      <c r="E34" s="31"/>
      <c r="F34" s="21"/>
    </row>
    <row r="35" spans="2:6" ht="15.75">
      <c r="B35" s="31"/>
      <c r="C35" s="21"/>
      <c r="D35" s="25"/>
      <c r="E35" s="31"/>
      <c r="F35" s="21"/>
    </row>
    <row r="36" spans="2:6" ht="15.75">
      <c r="B36" s="31"/>
      <c r="C36" s="21"/>
      <c r="D36" s="25"/>
      <c r="E36" s="31"/>
      <c r="F36" s="21"/>
    </row>
    <row r="37" spans="2:6" ht="15.75">
      <c r="B37" s="31"/>
      <c r="C37" s="21"/>
      <c r="D37" s="25"/>
      <c r="E37" s="31"/>
      <c r="F37" s="21"/>
    </row>
    <row r="38" spans="2:6" ht="15.75">
      <c r="B38" s="31"/>
      <c r="C38" s="21"/>
      <c r="D38" s="25"/>
      <c r="E38" s="31"/>
      <c r="F38" s="21"/>
    </row>
    <row r="39" spans="2:6" ht="15.75">
      <c r="B39" s="31"/>
      <c r="C39" s="21"/>
      <c r="D39" s="25"/>
      <c r="E39" s="31"/>
      <c r="F39" s="21"/>
    </row>
    <row r="40" spans="2:6" ht="15.75">
      <c r="B40" s="31"/>
      <c r="C40" s="21"/>
      <c r="D40" s="25"/>
      <c r="E40" s="31"/>
      <c r="F40" s="21"/>
    </row>
    <row r="41" spans="2:6" ht="15.75">
      <c r="B41" s="31"/>
      <c r="C41" s="21"/>
      <c r="D41" s="25"/>
      <c r="E41" s="31"/>
      <c r="F41" s="21"/>
    </row>
    <row r="42" spans="2:6" ht="15.75">
      <c r="B42" s="31"/>
      <c r="C42" s="21"/>
      <c r="D42" s="25"/>
      <c r="E42" s="31"/>
      <c r="F42" s="21"/>
    </row>
    <row r="43" spans="2:6" ht="15.75">
      <c r="B43" s="31"/>
      <c r="C43" s="21"/>
      <c r="D43" s="25"/>
      <c r="E43" s="31"/>
      <c r="F43" s="21"/>
    </row>
    <row r="44" spans="2:6" ht="15.75">
      <c r="B44" s="31"/>
      <c r="C44" s="21"/>
      <c r="D44" s="25"/>
      <c r="E44" s="31"/>
      <c r="F44" s="21"/>
    </row>
    <row r="45" spans="2:6" ht="15.75">
      <c r="B45" s="31"/>
      <c r="C45" s="21"/>
      <c r="D45" s="25"/>
      <c r="E45" s="31"/>
      <c r="F45" s="21"/>
    </row>
    <row r="46" spans="2:6" ht="15.75">
      <c r="B46" s="31"/>
      <c r="C46" s="21"/>
      <c r="D46" s="25"/>
      <c r="E46" s="31"/>
      <c r="F46" s="21"/>
    </row>
    <row r="47" spans="2:6" ht="15.75">
      <c r="B47" s="31"/>
      <c r="C47" s="21"/>
      <c r="D47" s="25"/>
      <c r="E47" s="31"/>
      <c r="F47" s="21"/>
    </row>
    <row r="48" spans="2:6" ht="15.75">
      <c r="B48" s="31"/>
      <c r="C48" s="21"/>
      <c r="D48" s="25"/>
      <c r="E48" s="31"/>
      <c r="F48" s="21"/>
    </row>
    <row r="49" spans="2:6" ht="15.75">
      <c r="B49" s="31"/>
      <c r="C49" s="21"/>
      <c r="D49" s="25"/>
      <c r="E49" s="31"/>
      <c r="F49" s="21"/>
    </row>
    <row r="50" spans="2:6" ht="15.75">
      <c r="B50" s="31"/>
      <c r="C50" s="21"/>
      <c r="D50" s="25"/>
      <c r="E50" s="31"/>
      <c r="F50" s="21"/>
    </row>
    <row r="51" spans="2:6" ht="15.75">
      <c r="B51" s="31"/>
      <c r="C51" s="21"/>
      <c r="D51" s="25"/>
      <c r="E51" s="31"/>
      <c r="F51" s="21"/>
    </row>
    <row r="52" spans="2:6" ht="15.75">
      <c r="B52" s="31"/>
      <c r="C52" s="21"/>
      <c r="D52" s="25"/>
      <c r="E52" s="31"/>
      <c r="F52" s="21"/>
    </row>
    <row r="53" spans="2:6" ht="15.75">
      <c r="B53" s="31"/>
      <c r="C53" s="21"/>
      <c r="D53" s="25"/>
      <c r="E53" s="31"/>
      <c r="F53" s="21"/>
    </row>
    <row r="54" spans="2:6" ht="15.75">
      <c r="B54" s="31"/>
      <c r="C54" s="21"/>
      <c r="D54" s="25"/>
      <c r="E54" s="31"/>
      <c r="F54" s="21"/>
    </row>
    <row r="55" spans="2:6" ht="15.75">
      <c r="B55" s="31"/>
      <c r="C55" s="21"/>
      <c r="D55" s="25"/>
      <c r="E55" s="31"/>
      <c r="F55" s="21"/>
    </row>
    <row r="56" spans="2:6" ht="15.75">
      <c r="B56" s="31"/>
      <c r="C56" s="21"/>
      <c r="D56" s="25"/>
      <c r="E56" s="31"/>
      <c r="F56" s="21"/>
    </row>
    <row r="57" spans="2:6" ht="15.75">
      <c r="B57" s="31"/>
      <c r="C57" s="21"/>
      <c r="D57" s="25"/>
      <c r="E57" s="31"/>
      <c r="F57" s="21"/>
    </row>
    <row r="58" spans="2:6" ht="15.75">
      <c r="B58" s="31"/>
      <c r="C58" s="21"/>
      <c r="D58" s="25"/>
      <c r="E58" s="31"/>
      <c r="F58" s="21"/>
    </row>
    <row r="59" spans="2:6" ht="15.75">
      <c r="B59" s="31"/>
      <c r="C59" s="21"/>
      <c r="D59" s="25"/>
      <c r="E59" s="31"/>
      <c r="F59" s="21"/>
    </row>
    <row r="60" spans="2:6" ht="15.75">
      <c r="B60" s="31"/>
      <c r="C60" s="21"/>
      <c r="D60" s="25"/>
      <c r="E60" s="31"/>
      <c r="F60" s="21"/>
    </row>
    <row r="61" spans="2:6" ht="15.75">
      <c r="B61" s="31"/>
      <c r="C61" s="21"/>
      <c r="D61" s="25"/>
      <c r="E61" s="31"/>
      <c r="F61" s="21"/>
    </row>
    <row r="62" spans="2:6" ht="15.75">
      <c r="B62" s="31"/>
      <c r="C62" s="21"/>
      <c r="D62" s="25"/>
      <c r="E62" s="31"/>
      <c r="F62" s="21"/>
    </row>
    <row r="63" spans="2:6" ht="15.75">
      <c r="B63" s="31"/>
      <c r="C63" s="21"/>
      <c r="D63" s="25"/>
      <c r="E63" s="31"/>
      <c r="F63" s="21"/>
    </row>
    <row r="64" spans="2:6" ht="15.75">
      <c r="B64" s="31"/>
      <c r="C64" s="21"/>
      <c r="D64" s="25"/>
      <c r="E64" s="31"/>
      <c r="F64" s="21"/>
    </row>
    <row r="65" spans="2:6" ht="15.75">
      <c r="B65" s="31"/>
      <c r="C65" s="21"/>
      <c r="D65" s="25"/>
      <c r="E65" s="31"/>
      <c r="F65" s="21"/>
    </row>
    <row r="66" spans="2:6" ht="15.75">
      <c r="B66" s="31"/>
      <c r="C66" s="21"/>
      <c r="D66" s="25"/>
      <c r="E66" s="31"/>
      <c r="F66" s="21"/>
    </row>
    <row r="67" spans="2:6" ht="15.75">
      <c r="B67" s="31"/>
      <c r="C67" s="21"/>
      <c r="D67" s="25"/>
      <c r="E67" s="31"/>
      <c r="F67" s="21"/>
    </row>
    <row r="68" spans="2:6" ht="15.75">
      <c r="B68" s="31"/>
      <c r="C68" s="21"/>
      <c r="D68" s="25"/>
      <c r="E68" s="31"/>
      <c r="F68" s="21"/>
    </row>
    <row r="69" spans="2:6" ht="15.75">
      <c r="B69" s="31"/>
      <c r="C69" s="21"/>
      <c r="D69" s="25"/>
      <c r="E69" s="31"/>
      <c r="F69" s="21"/>
    </row>
    <row r="70" spans="2:6" ht="15.75">
      <c r="B70" s="31"/>
      <c r="C70" s="21"/>
      <c r="D70" s="25"/>
      <c r="E70" s="31"/>
      <c r="F70" s="21"/>
    </row>
    <row r="71" spans="2:6" ht="15.75">
      <c r="B71" s="31"/>
      <c r="C71" s="21"/>
      <c r="D71" s="25"/>
      <c r="E71" s="31"/>
      <c r="F71" s="21"/>
    </row>
    <row r="72" spans="2:6" ht="15.75">
      <c r="B72" s="31"/>
      <c r="C72" s="21"/>
      <c r="D72" s="25"/>
      <c r="E72" s="31"/>
      <c r="F72" s="21"/>
    </row>
    <row r="73" spans="2:6" ht="15.75">
      <c r="B73" s="31"/>
      <c r="C73" s="21"/>
      <c r="D73" s="25"/>
      <c r="E73" s="31"/>
      <c r="F73" s="21"/>
    </row>
    <row r="74" spans="2:6" ht="15.75">
      <c r="B74" s="31"/>
      <c r="C74" s="21"/>
      <c r="D74" s="25"/>
      <c r="E74" s="31"/>
      <c r="F74" s="21"/>
    </row>
    <row r="75" spans="2:6" ht="15.75">
      <c r="B75" s="31"/>
      <c r="C75" s="21"/>
      <c r="D75" s="25"/>
      <c r="E75" s="31"/>
      <c r="F75" s="21"/>
    </row>
    <row r="76" spans="2:6" ht="15.75">
      <c r="B76" s="31"/>
      <c r="C76" s="21"/>
      <c r="D76" s="25"/>
      <c r="E76" s="31"/>
      <c r="F76" s="21"/>
    </row>
    <row r="77" spans="2:6" ht="15.75">
      <c r="B77" s="31"/>
      <c r="C77" s="21"/>
      <c r="D77" s="25"/>
      <c r="E77" s="31"/>
      <c r="F77" s="21"/>
    </row>
    <row r="78" spans="2:6" ht="15.75">
      <c r="B78" s="31"/>
      <c r="C78" s="21"/>
      <c r="D78" s="25"/>
      <c r="E78" s="31"/>
      <c r="F78" s="21"/>
    </row>
    <row r="79" spans="2:6" ht="15.75">
      <c r="B79" s="31"/>
      <c r="C79" s="21"/>
      <c r="D79" s="25"/>
      <c r="E79" s="31"/>
      <c r="F79" s="21"/>
    </row>
    <row r="80" spans="2:6" ht="15.75">
      <c r="B80" s="31"/>
      <c r="C80" s="21"/>
      <c r="D80" s="25"/>
      <c r="E80" s="31"/>
      <c r="F80" s="21"/>
    </row>
    <row r="81" spans="2:6" ht="15.75">
      <c r="B81" s="31"/>
      <c r="C81" s="21"/>
      <c r="D81" s="25"/>
      <c r="E81" s="31"/>
      <c r="F81" s="21"/>
    </row>
    <row r="82" spans="2:6" ht="15.75">
      <c r="B82" s="31"/>
      <c r="C82" s="21"/>
      <c r="D82" s="25"/>
      <c r="E82" s="31"/>
      <c r="F82" s="21"/>
    </row>
    <row r="83" spans="2:6" ht="15.75">
      <c r="B83" s="31"/>
      <c r="C83" s="21"/>
      <c r="D83" s="25"/>
      <c r="E83" s="31"/>
      <c r="F83" s="21"/>
    </row>
    <row r="84" spans="2:6" ht="15.75">
      <c r="B84" s="31"/>
      <c r="C84" s="21"/>
      <c r="D84" s="25"/>
      <c r="E84" s="31"/>
      <c r="F84" s="21"/>
    </row>
  </sheetData>
  <sheetProtection selectLockedCells="1" selectUnlockedCells="1"/>
  <mergeCells count="8">
    <mergeCell ref="B24:B25"/>
    <mergeCell ref="B27:B28"/>
    <mergeCell ref="B1:E1"/>
    <mergeCell ref="B3:B6"/>
    <mergeCell ref="B7:B8"/>
    <mergeCell ref="B9:B13"/>
    <mergeCell ref="B14:B15"/>
    <mergeCell ref="B18:B19"/>
  </mergeCells>
  <dataValidations count="3">
    <dataValidation type="list" allowBlank="1" showErrorMessage="1" sqref="G27:G28">
      <formula1>"100"</formula1>
      <formula2>0</formula2>
    </dataValidation>
    <dataValidation type="list" allowBlank="1" showErrorMessage="1" sqref="H27:H28">
      <formula1>"100,150,200,250,300,350,400,450,500,odstąpiono od nałożenia mandatu na podstawie art. 41 KW"</formula1>
      <formula2>0</formula2>
    </dataValidation>
    <dataValidation type="list" allowBlank="1" showErrorMessage="1" sqref="D3:D29">
      <formula1>"Tak,Nie,Nie dotyczy"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landscape" paperSize="9" scale="46" r:id="rId1"/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 Holik</dc:creator>
  <cp:keywords/>
  <dc:description/>
  <cp:lastModifiedBy>Jadwiga Holik</cp:lastModifiedBy>
  <cp:lastPrinted>2015-03-30T11:37:02Z</cp:lastPrinted>
  <dcterms:created xsi:type="dcterms:W3CDTF">2017-08-30T11:58:19Z</dcterms:created>
  <dcterms:modified xsi:type="dcterms:W3CDTF">2017-08-30T11:58:19Z</dcterms:modified>
  <cp:category/>
  <cp:version/>
  <cp:contentType/>
  <cp:contentStatus/>
</cp:coreProperties>
</file>