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placówki pracy pozaszkolnej" sheetId="1" r:id="rId1"/>
    <sheet name="Legenda" sheetId="2" state="hidden" r:id="rId2"/>
    <sheet name="placówki pracy pozaszkolnej wer" sheetId="3" r:id="rId3"/>
  </sheets>
  <definedNames>
    <definedName name="_xlnm.Print_Area" localSheetId="0">'placówki pracy pozaszkolnej'!$A$1:$Q$31</definedName>
    <definedName name="_xlnm.Print_Area" localSheetId="2">'placówki pracy pozaszkolnej wer'!$A$1:$H$31</definedName>
    <definedName name="ponowne_stwierdzenie_nieprawidłowości_w_placówce">'placówki pracy pozaszkolnej'!$AG$24:$AG$28</definedName>
    <definedName name="ponowne_stwierdzenie_nieprawidłowości_w_placówce__sytuacja_majątkowa_osoby_karanej__skala_obszar_występowania_nieprawidłowości">'placówki pracy pozaszkolnej'!$AG$24:$AG$28</definedName>
  </definedNames>
  <calcPr fullCalcOnLoad="1"/>
</workbook>
</file>

<file path=xl/sharedStrings.xml><?xml version="1.0" encoding="utf-8"?>
<sst xmlns="http://schemas.openxmlformats.org/spreadsheetml/2006/main" count="482" uniqueCount="141">
  <si>
    <t>Zakres kontroli / Elementy podelgające kontroli</t>
  </si>
  <si>
    <t>Nieprawidłowości</t>
  </si>
  <si>
    <t>Nieprawidłowość (szczegółowy opis/ miejsce wystąpienia nieprawidłowości, a tam gdzie stwierdzono zagrożenie zdrowotne opisać na czym polega)</t>
  </si>
  <si>
    <t xml:space="preserve">Wymagane działania </t>
  </si>
  <si>
    <t>Podstawy prawne</t>
  </si>
  <si>
    <t>Mandat [kwota wyjściowa]</t>
  </si>
  <si>
    <t>Czynniki zwiększające kwotę</t>
  </si>
  <si>
    <t>Czynniki zmniejszające kwotę</t>
  </si>
  <si>
    <t>Wysokość nałożonego mandatu (od 50 do 100 pln)</t>
  </si>
  <si>
    <t>Działania podmiotu podjęte w trakcie kontroli [opis]</t>
  </si>
  <si>
    <t>Ocena zagrożenia
z uwzględnieniem działań podmiotu</t>
  </si>
  <si>
    <t>Ostatecznie działania które należy podjąć</t>
  </si>
  <si>
    <t xml:space="preserve">Budynek </t>
  </si>
  <si>
    <t xml:space="preserve"> nie jest dostosowany do potrzeb wynikających z niepełnosprawności dzieci i młodzieży </t>
  </si>
  <si>
    <t>Tak</t>
  </si>
  <si>
    <t>Niskie</t>
  </si>
  <si>
    <t>nie dotyczy</t>
  </si>
  <si>
    <t>B</t>
  </si>
  <si>
    <t xml:space="preserve">pomieszczenia  nie spełniają wymaganń w zakresie wysokości </t>
  </si>
  <si>
    <t>poziom podłogi w  pomieszczeniach przeznaczonych na pobyt ludzi nie znajdują się, co najmniej 30cm powyżej terenu urządzonego przy budynku</t>
  </si>
  <si>
    <t>sufity, ściany, podłogi, posadzki w złym stanie technicznym stwarzające zargożenie zdrowotne, w tym również z pkt. widzenia warunków higienicznych</t>
  </si>
  <si>
    <t>wyposażenie techniczne budynku</t>
  </si>
  <si>
    <t>brak jest bieżącej ciepłej i zimnej  wody</t>
  </si>
  <si>
    <t>grzejniki centralnego ogrzewania nie są  osłonięte lub zabezpieczone</t>
  </si>
  <si>
    <t>Mikroklimat pomieszczeń</t>
  </si>
  <si>
    <t>w pomieszczeniach nie jest zapewniona wentylacja grawitacyjna lub mechaniczna</t>
  </si>
  <si>
    <t xml:space="preserve"> brak wentylacji mechanicznej w ustępach ogólnodostępnych z ilością kabin większą niż jedna lub nie posiadających okien</t>
  </si>
  <si>
    <t>P</t>
  </si>
  <si>
    <t>co najmniej 50% powierzchni okien nie  ma konstrukcji umożliwiającej otwieranie (wymaganie nie dotyczy pomieszczeń w których zapewniono wentylację mechaniczną lub klimatyzację)</t>
  </si>
  <si>
    <t>N</t>
  </si>
  <si>
    <t xml:space="preserve">temperatura pomieszczeń nieodpowiednia </t>
  </si>
  <si>
    <t>niewłaściwe oświetlenie</t>
  </si>
  <si>
    <t xml:space="preserve">Sale zajęć </t>
  </si>
  <si>
    <t>sprzęt, meble i wyposażenie nie posiadają atestów  lub certyfikatów</t>
  </si>
  <si>
    <t xml:space="preserve">Pomieszczenia sanitarne: </t>
  </si>
  <si>
    <t>ściany niezmywalne i nieodporne na działanie wilgoci</t>
  </si>
  <si>
    <t>brak  wyposażonia w środki higieny osobistej</t>
  </si>
  <si>
    <t>Średnie</t>
  </si>
  <si>
    <t>zakres naruszenia</t>
  </si>
  <si>
    <t>Sytuacja materialna osoby karanej</t>
  </si>
  <si>
    <t>posadzki niezmywalne, nasiąkliwe i śliskie</t>
  </si>
  <si>
    <t>pomieszczenia i wyposażenie w złym stanie technicznym, brudne stwarzające zargożenie zdrowotne, w tym również z pkt. widzenia warunków higienicznych</t>
  </si>
  <si>
    <t xml:space="preserve">Warunki do uprawiania sportu i rekreacji: </t>
  </si>
  <si>
    <t>urządzenia i sprzęt sportowy nie  posiadają atestów lub certyfikatów</t>
  </si>
  <si>
    <t>urządzenia sprzęt sportowy w złym stanie sanitarno-technicznym</t>
  </si>
  <si>
    <t>nawierzchnie boisk i placów rekreacyjnych w złym stanie technicznym (np. uszkodzone, nierówne, stwarzające zagrozenie wypadku)</t>
  </si>
  <si>
    <t xml:space="preserve">w salach / na boiskach / w miejscach wyznaczonych do uprawiania ćwiczeń fizycznych, gier i zabaw brak jest tablic informacyjnych określających zasady bezpiecznego użytkowania urządzeń i sprzętu sportowego </t>
  </si>
  <si>
    <t>system pierwszej pomocy</t>
  </si>
  <si>
    <t>w placówce brak jest  apteczki (wyposażonej przynajmniej w podstawowe środki opatrunkowe)  oraz instrukcji udzielania pierwszej pomocy.</t>
  </si>
  <si>
    <t>Teren placówki</t>
  </si>
  <si>
    <t>nawierzchnia dróg, przejść i boisk  jest nierówna i  nieutwardzona np. (uszkodzone, nierówne, stwarzające zagrożenie wypadku)</t>
  </si>
  <si>
    <t>otwory kanalizacyjne, studzienki i inne zagłębienia  nie są trwale zabezpieczone</t>
  </si>
  <si>
    <t>Gromadzenie odpadów stałych:</t>
  </si>
  <si>
    <t xml:space="preserve">miejsce gromadzenia odpadów nie jest oddalone co najmniej 10 m od okien i drzwi budynku oraz co najmniej 3 m od granicy z sąsiednią działką </t>
  </si>
  <si>
    <t>miejsce i w/w urządzenia w złym stanie sanitarno-higienicznym i technicznym powodujące zagrożenie zdrowotne i/lub higieniczne</t>
  </si>
  <si>
    <t>Stan sanitarno-higieniczny otoczenia oraz pomieszczeń:</t>
  </si>
  <si>
    <t>otoczenie oraz wszystkie pomieszczenia placówki nie są utrzymane w czystości i porządku</t>
  </si>
  <si>
    <t>przestrzeganie zakazu palenia tytoniu w placówce</t>
  </si>
  <si>
    <t>zakaz palenia wyrobów tytoniowych nie jest przestrzegany przez personel</t>
  </si>
  <si>
    <t>brak oznaczeń słownych i graficznych informujących o zakazie palenia wyrobów tytoniowych</t>
  </si>
  <si>
    <t>dokumentacja do celów sanitarno-epidemiologicznych</t>
  </si>
  <si>
    <t>brak dokumentacji do celów sanitarno-epidemiologicznych personelu</t>
  </si>
  <si>
    <t xml:space="preserve">aktualnie brak, rozporzadzenie Ministra Zdrowia w trakcie uzgodnień </t>
  </si>
  <si>
    <t>Nie</t>
  </si>
  <si>
    <t>Nie dotyczy</t>
  </si>
  <si>
    <t>Zagrożenie</t>
  </si>
  <si>
    <t>Wysokie</t>
  </si>
  <si>
    <t>stwierdzone uchybienie narusza obowiązujące przepisy stanowi poważną nieprawodłowość</t>
  </si>
  <si>
    <t>stwierdzone uchybienia narusza obwowiązujące przepisy stanowi istotną nieprawidłowość</t>
  </si>
  <si>
    <t>stwierdzone uchybienie narusza obowiązujace przepisy brak bezpośredniego zagrożenia</t>
  </si>
  <si>
    <t>Prawdopodobieństwo</t>
  </si>
  <si>
    <t>Duże</t>
  </si>
  <si>
    <t xml:space="preserve">Miejsce, rodzaj, skala nieprawidłowości ma duży i bezpośredni wpływ na bezpieczeństwo konsumenta </t>
  </si>
  <si>
    <t xml:space="preserve">Umiarkowane </t>
  </si>
  <si>
    <t xml:space="preserve">Miejsce, rodzaj, skala nieprawidłowości ma umiarkowany wpływ na bezpieczeństwo konsumenta </t>
  </si>
  <si>
    <t>Małe</t>
  </si>
  <si>
    <t>Mała istotność uchybienia</t>
  </si>
  <si>
    <t>Ocena z uwzględnieniem działań przedsiębiorcy</t>
  </si>
  <si>
    <t>Prawidłowe</t>
  </si>
  <si>
    <t>Podjęte działania adekwatne do zagrożenia</t>
  </si>
  <si>
    <t>Brak</t>
  </si>
  <si>
    <t>Brak działań lub podjęte działania są niewystarczające</t>
  </si>
  <si>
    <t>Negatywane</t>
  </si>
  <si>
    <t>Dotychczasowa ocena wspólpracy podmiotu z PIS negatywna</t>
  </si>
  <si>
    <t>D (Duże)</t>
  </si>
  <si>
    <t>U (umiarkowane)</t>
  </si>
  <si>
    <t>M (Małe)</t>
  </si>
  <si>
    <t>W (wysokie)</t>
  </si>
  <si>
    <t>W/N</t>
  </si>
  <si>
    <r>
      <t>W/Ś</t>
    </r>
    <r>
      <rPr>
        <b/>
        <sz val="10"/>
        <color indexed="9"/>
        <rFont val="Tahoma"/>
        <family val="2"/>
      </rPr>
      <t xml:space="preserve"> </t>
    </r>
  </si>
  <si>
    <t>W/W</t>
  </si>
  <si>
    <t>Ś (średnie)</t>
  </si>
  <si>
    <t>Ś/N</t>
  </si>
  <si>
    <t>Ś/Ś</t>
  </si>
  <si>
    <t>Ś/W</t>
  </si>
  <si>
    <t>N (niskie)</t>
  </si>
  <si>
    <t>N/N</t>
  </si>
  <si>
    <t>N/Ś</t>
  </si>
  <si>
    <t>N/W</t>
  </si>
  <si>
    <t>ponowne stwierdzenie nieprawidłowości</t>
  </si>
  <si>
    <t>sytuacja finansowa osoby ukaranej</t>
  </si>
  <si>
    <t>skala/zasięg występowania nieprawidłowości w placówce</t>
  </si>
  <si>
    <t>sytuacja finansowa osoby ukaranej, skala/zasięg występowania nieprawidłowości w placówce</t>
  </si>
  <si>
    <t>ponowne stwierdzenie nieprawidłowości, sytuacja materialna osoby karanej</t>
  </si>
  <si>
    <t>ponowne stwierdzenie nieprawidłowości, skala/zasięg występowania nieprawidłowości w placówce</t>
  </si>
  <si>
    <t>ponowne stwierdzenie nieprawidłowości, sytuacja finansowa osoby ukaranej, skala/zasięg występowania nieprawidłowości w placówce</t>
  </si>
  <si>
    <t>Sankcje</t>
  </si>
  <si>
    <t>Uwagi (w tym opis podjętych działań innych niż zawarte w tym arkuszu)</t>
  </si>
  <si>
    <t>Czy stwierdzono nieprawidłowość Tak                       Nie                       Nie dotyczy</t>
  </si>
  <si>
    <t xml:space="preserve">ARKUSZ OCENY RYZYKA - placówki pracy pozaszkolnej </t>
  </si>
  <si>
    <t>Ocena zagrożenia         Niskie               Średnie          Wysokie</t>
  </si>
  <si>
    <t>Ocena z uwzględnieniem działań podmiotu Działania:            [P]Pozytywna        [B]Brak                   [N]Negatywna</t>
  </si>
  <si>
    <r>
      <t xml:space="preserve">ARKUSZ OCENY RYZYKA - </t>
    </r>
    <r>
      <rPr>
        <b/>
        <sz val="18"/>
        <rFont val="Arial"/>
        <family val="2"/>
      </rPr>
      <t xml:space="preserve">placówki pracy pozaszkolnej 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</si>
  <si>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(Dz.U.03.6.69 ze zm.) § 8. 1.  </t>
    </r>
    <r>
      <rPr>
        <i/>
        <sz val="10"/>
        <rFont val="Arial"/>
        <family val="2"/>
      </rPr>
      <t xml:space="preserve">W pomieszczeniach sanitarnohigienicznych zapewnia się ciepłą i zimną bieżącą wodę oraz środki higieny osobistej. </t>
    </r>
  </si>
  <si>
    <r>
      <t>R</t>
    </r>
    <r>
      <rPr>
        <b/>
        <sz val="10"/>
        <rFont val="Arial"/>
        <family val="2"/>
      </rPr>
      <t xml:space="preserve">ozporządzenie Ministra Edukacji Narodowej i Sportu w z dnia 31 grudnia 2002 r.    w sprawie bezpieczeństwa i higieny w publicznych i niepublicznych szkołach  i placówkach   (Dz.U.2003, Nr 6, poz. 69 ze zm.)     </t>
    </r>
    <r>
      <rPr>
        <sz val="10"/>
        <rFont val="Arial"/>
        <family val="2"/>
      </rPr>
      <t>§ 9. 1. W pomieszczeniach szkoły i placówki zapewnia się właściwe oświetlenie, wentylację i ogrzewanie.</t>
    </r>
    <r>
      <rPr>
        <i/>
        <sz val="10"/>
        <rFont val="Arial"/>
        <family val="2"/>
      </rPr>
      <t xml:space="preserve">
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</si>
  <si>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 xml:space="preserve"> § 17. 1. W pomieszczeniach, w których odbywają się zajęcia, zapewnia się temperaturę co najmniej 18°C.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</si>
  <si>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 xml:space="preserve"> § 9. 1. W pomieszczeniach szkoły i placówki zapewnia się właściwe oświetlenie, wentylację i ogrzewanie.</t>
    </r>
  </si>
  <si>
    <r>
      <t>R</t>
    </r>
    <r>
      <rPr>
        <b/>
        <sz val="10"/>
        <rFont val="Arial"/>
        <family val="2"/>
      </rPr>
      <t xml:space="preserve">ozporządzenie Ministra Edukacji Narodowej i Sportu w z dnia 31 grudnia 2002 r.    w sprawie bezpieczeństwa i higieny w publicznych i niepublicznych szkołach  i placówkach   (Dz.U.2003, Nr 6, poz. 69 ze zm.) </t>
    </r>
    <r>
      <rPr>
        <sz val="10"/>
        <rFont val="Arial"/>
        <family val="2"/>
      </rPr>
      <t xml:space="preserve">    § </t>
    </r>
    <r>
      <rPr>
        <i/>
        <sz val="10"/>
        <rFont val="Arial"/>
        <family val="2"/>
      </rPr>
      <t>9. 3. Szkoły i placówki nabywania wyposażenie posiadające odpowiednie atesty lub certyfikaty.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</si>
  <si>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</t>
    </r>
    <r>
      <rPr>
        <b/>
        <i/>
        <sz val="10"/>
        <rFont val="Arial"/>
        <family val="2"/>
      </rPr>
      <t>§ 8.1  W pomieszczeniach sanitarnohigienicznych zapewnia się ciepłą i zimną bieżącą wodę oraz środki higieny osobistej.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</si>
  <si>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</t>
    </r>
    <r>
      <rPr>
        <sz val="10"/>
        <rFont val="Arial"/>
        <family val="2"/>
      </rPr>
      <t xml:space="preserve">     </t>
    </r>
    <r>
      <rPr>
        <i/>
        <sz val="10"/>
        <rFont val="Arial"/>
        <family val="2"/>
      </rPr>
      <t>§ 8.2  Urządzenia higieniczno-sanitarne są utrzymywane w czystości i w stanie pełnej sprawności technicznej.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</si>
  <si>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9. 3. Szkoły i placówki nabywania wyposażenie posiadające odpowiednie atesty lub certyfikaty.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</si>
  <si>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</t>
    </r>
    <r>
      <rPr>
        <i/>
        <sz val="10"/>
        <rFont val="Arial"/>
        <family val="2"/>
      </rPr>
      <t>§ 31. 4. Bramki i kosze do gry oraz inne urządzenia, których przemieszczenie się może stanowić zagrożenie dla zdrowia ćwiczących, są mocowane na stałe.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</si>
  <si>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</t>
    </r>
    <r>
      <rPr>
        <i/>
        <sz val="10"/>
        <rFont val="Arial"/>
        <family val="2"/>
      </rPr>
      <t>§ 7. 2. Na terenie szkoły i placówki zapewnia się:  2) równą nawierzchnię dróg, przejść i boisk;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</si>
  <si>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</t>
    </r>
    <r>
      <rPr>
        <i/>
        <sz val="10"/>
        <rFont val="Arial"/>
        <family val="2"/>
      </rPr>
      <t>§ 31. 6. W salach i na boiskach oraz w miejscach wyznaczonych do uprawiania ćwiczeń fizycznych, gier i zabaw umieszcza się tablice informacyjne określające zasady bezpiecznego użytkowania urządzeń i sprzętu sportowego.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</si>
  <si>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§ 20. </t>
    </r>
    <r>
      <rPr>
        <sz val="10"/>
        <rFont val="Arial"/>
        <family val="2"/>
      </rPr>
      <t>Pomieszczenia szkoły i placówki, w szczególności pokój nauczycielski, laboratoria, pracownie, warsztaty szkolne, pokój nauczycieli wychowania fizycznego, kierownika internatu (bursy) oraz kuchni, wyposaża się  w apteczki zaopatrzone w środki niezbędne do udzielania pierwszej pomocy i instrukcji o zasadach udzielania tej pomocy.</t>
    </r>
    <r>
      <rPr>
        <b/>
        <sz val="10"/>
        <rFont val="Arial"/>
        <family val="2"/>
      </rPr>
      <t xml:space="preserve">
</t>
    </r>
  </si>
  <si>
    <r>
      <t>Rozporządzenie Ministra Edukacji Narodowej i Sportu w z dnia 31 grudnia 2002 r.    w sprawie bezpieczeństwa i higieny w publicznych i niepublicznych szkołach  i placówkach   (Dz.U.2003, Nr 6, poz. 69 ze zm.)     §   7. 3.</t>
    </r>
    <r>
      <rPr>
        <i/>
        <sz val="10"/>
        <rFont val="Arial"/>
        <family val="2"/>
      </rPr>
      <t xml:space="preserve"> Otwory kanalizacyjne, studzienki i inne zagłębienia na terenie szkoły lub placówki zakrywa się odpowiednimi pokrywami lub trwale zabezpiecza w inny sposób.</t>
    </r>
  </si>
  <si>
    <r>
      <t xml:space="preserve">Ustawa z dnia 9 listopada 1995 r. o ochronie zdrowia przed następstwami używania tytoniu i wyrobów tytoniowych. (Dz.U.2015 poz. 298)                                                            art.5.1 </t>
    </r>
    <r>
      <rPr>
        <i/>
        <sz val="10"/>
        <rFont val="Arial"/>
        <family val="2"/>
      </rPr>
      <t xml:space="preserve">Zabrania się palenia wyrobów tytoniowych, z zastrzeżeniem art. 5a: 1) na terenie przedsiębiorstw podmiotów leczniczych i w pomieszczeniach innych obiektów, w których są udzielane świadczenia zdrowotne, 2) na terenie jednostek organizacyjnych systemu oświaty, o których mowa w przepisach o systemie oświaty, oraz jednostek organizacyjnych pomocy społecznej, o których mowa w przepisach o pomocy społecznej,3) na terenie uczelni, 4) w pomieszczeniach zakładów pracy innych niż wymienione w pkt 1 i 2, 5) w pomieszczeniach obiektów kultury i wypoczynku do użytku publicznego,6) w lokalach gastronomiczno-rozrywkowych, 7) w środkach pasażerskiego transportu publicznego oraz w obiektach służących obsłudze podróżnych, 8) na przystankach komunikacji publicznej, 9) w pomieszczeniach obiektów sportowych, 10) w ogólnodostępnych miejscach przeznaczonych do zabaw dzieci, 11) w innych pomieszczeniach dostępnych do użytku publicznego.
</t>
    </r>
  </si>
  <si>
    <r>
      <t xml:space="preserve">Ustawa z dnia 9 listopada 1995 r. o ochronie zdrowia przed następstwami używania tytoniu i wyrobów tytoniowych. (Dz.U.2015 poz.298)              </t>
    </r>
    <r>
      <rPr>
        <sz val="10"/>
        <rFont val="Arial"/>
        <family val="2"/>
      </rPr>
      <t>art. 5.1a Właściciel lub zarządzający obiektem lub środkiem transportu, w którym obowiązuje zakaz palenia wyrobów tytoniowych, umieści w widocznych miejscach odpowiednie oznaczenia słowne i graficzne informujące o zakazie palenia wyrobów tytoniowych na danym terenie lub środku transportu, zwane dalej „informacją o zakazie palenia tytoniu”.</t>
    </r>
  </si>
  <si>
    <r>
      <t xml:space="preserve">
Rozporządzenie Ministra Infrastruktury z dnia 12 kwietnia 2002 r. w sprawie warunków technicznych, jakim powinny odpowiadać budynki i ich usytuowanie.                      (Dz.U.2015.poz.1422 ze zm.) 
§61.1 </t>
    </r>
    <r>
      <rPr>
        <i/>
        <sz val="10"/>
        <rFont val="Arial"/>
        <family val="2"/>
      </rPr>
      <t xml:space="preserve">Położenie drzwi wejściowych do budynku oraz kształt i wymiary pomieszczeń wejściowych powinny umożliwiać dogodne warunki ruchu, w tym również osobom niepełnosprawnym.
</t>
    </r>
  </si>
  <si>
    <r>
      <t>Rozporządzenie Ministra Infrastruktury z dnia 12 kwietnia 2002 r. w sprawie warunków technicznych, jakim powinny odpowiadać budynki i ich usytuowanie. (Dz.U.02.75.690 ze zm.)   ((Dz.U.2015.poz.1422 ze zm.).) §72</t>
    </r>
    <r>
      <rPr>
        <sz val="10"/>
        <rFont val="Arial"/>
        <family val="2"/>
      </rPr>
      <t xml:space="preserve"> . </t>
    </r>
    <r>
      <rPr>
        <i/>
        <sz val="10"/>
        <rFont val="Arial"/>
        <family val="2"/>
      </rPr>
      <t xml:space="preserve">Wysokość  pomieszczeń przeznaczonych na pobyt ludzi powinna odpowiadać wymaganiom
 Pomieszczenia do pracy, nauki i innych celów, w których nie występują czynniki uciążliwe lub szkodliwe dla zdrowia, przeznaczone na stały lub czasowy pobyt:
a) nie więcej niż  4 osób    to  2,5 m 
b) więcej niż    4 osób to   3,0 m 
</t>
    </r>
  </si>
  <si>
    <r>
      <t>Rozporządzenie Ministra Infrastruktury z dnia 12 kwietnia 2002 r. w sprawie warunków technicznych, jakim powinny odpowiadać budynki i ich usytuowanie. ((Dz.U.2015.poz.1422 ze zm.).) §73 ust 2</t>
    </r>
    <r>
      <rPr>
        <i/>
        <sz val="10"/>
        <rFont val="Arial"/>
        <family val="2"/>
      </rPr>
      <t xml:space="preserve"> W pomieszczeniach przeznaczonych na pobyt ludzi
w budynku zakładu opieki zdrowotnej, opieki spo-
łecznej, oświaty, wychowania i nauki poziom podłogi
powinien znajdowaç się co najmniej 0,3 m powyżej terenu
urządzonego przy budynku.</t>
    </r>
  </si>
  <si>
    <r>
      <t xml:space="preserve">Ustawa z dnia 7 września 1991r o systemie oświaty (tj. Dz. U. z 2016-1943 ze zm.)        art. 5.7. </t>
    </r>
    <r>
      <rPr>
        <i/>
        <sz val="10"/>
        <rFont val="Arial"/>
        <family val="2"/>
      </rPr>
      <t xml:space="preserve">Organ prowadzący szkołę lub placówkę odpowiada za jej działalność. Do zadań organu prowadzącego szkołę  lub placówkę należy w szczególności:2)wykonywanie remontów obiektów szkolnych oraz zadań inwestycyjnych w tym zakresie.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Rozporządzenie Ministra Pracy i Polityki Socjalnej z dnia 26 września 1997 r. w sprawie ogólnych przepisów bezpieczeństwa  i higieny pracy  (Dz.U.03.169.1650 ze zm. ) § 14 </t>
    </r>
    <r>
      <rPr>
        <i/>
        <sz val="10"/>
        <rFont val="Arial"/>
        <family val="2"/>
      </rPr>
      <t>pracodawca   jest obowiązany utrzymać pomieszczenia pracy w czystości i porządku oraz zapewnić ich okresowe remonty i konserwacje w celu zachowania wymagań bezpieczeństwa i higieny pracy</t>
    </r>
    <r>
      <rPr>
        <b/>
        <sz val="10"/>
        <rFont val="Arial"/>
        <family val="2"/>
      </rPr>
      <t xml:space="preserve">
 §16.1 </t>
    </r>
    <r>
      <rPr>
        <i/>
        <sz val="10"/>
        <rFont val="Arial"/>
        <family val="2"/>
      </rPr>
      <t xml:space="preserve">W pomieszczeniach oraz na drogach znajdujących się w obiektach budowlanych podłogi powinny być stabilne, równe, nieśliskie, niepylące i odporne na ścieranie oraz nacisk, a także łatwe do utrzymania w czystości.                                                   </t>
    </r>
    <r>
      <rPr>
        <b/>
        <i/>
        <sz val="10"/>
        <rFont val="Arial"/>
        <family val="2"/>
      </rPr>
      <t xml:space="preserve">Rozporządzenie Ministra Edukacji Narodowej i Sportu z dnia 31 grudnia 2002 r. w sprawie bezpieczeństwa i higieny w publicznych i niepublicznych szkołach i placówkach  (Dz.U.03.6.69 ze zm.)    </t>
    </r>
    <r>
      <rPr>
        <i/>
        <sz val="10"/>
        <rFont val="Arial"/>
        <family val="2"/>
      </rPr>
      <t xml:space="preserve">                                                                                        § 2. Dyrektor zapewnia bezpieczne i higieniczne warunki pobytu w szkole lub placówce, a także bezpieczne i higieniczne warunki uczestnictwa w zajęciach organizowanych przez szkołę lub placówkę poza obiektami należącymi do tych jednostek.           </t>
    </r>
  </si>
  <si>
    <r>
      <t>Rozporządzenie Ministra Infrastruktury z dnia 12 kwietnia 2002 r. w sprawie warunków technicznych, jakim powinny odpowiadać budynki i ich usytuowanie. ((Dz.U.2015.poz.1422 ze zm.).) §302.3.</t>
    </r>
    <r>
      <rPr>
        <sz val="10"/>
        <rFont val="Arial"/>
        <family val="2"/>
      </rPr>
      <t xml:space="preserve"> W pomieszczeniu przeznaczonym na zbiorowy pobyt dzieci oraz osób niepełnosprawnych na grzejnikach centralnego ogrzewania należy umieszczać osłony, ochraniające od bezpośredniego kontaktu z elementem grzejnym.</t>
    </r>
  </si>
  <si>
    <r>
      <t xml:space="preserve">Rozporządzenie Ministra Infrastruktury z dnia 12 kwietnia 2002 r. w sprawie warunków technicznych, jakim powinny odpowiadać budynki i ich usytuowanie. ((Dz.U.2015.poz.1422 ze zm.).) § 85. 2 </t>
    </r>
    <r>
      <rPr>
        <sz val="10"/>
        <rFont val="Arial"/>
        <family val="2"/>
      </rPr>
      <t>W ustępach ogólnodostępnych należy stosować wentylację grawitacyjną lub mechaniczną  pkt 7 w ustępach z oknem i jedną kabiną, a w innych 
mechaniczną o działaniu ciągłym lub włączania automatycznie.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§147 ust 2 Wentylację mechaniczna lub grawitacyjna należy zapewnić w pomieszczeniach przeznaczonych na pobyt ludzi, w pomieszczeniach bez otwieranych okien, a także w innych pomieszczeniach, w których ze względów zdrowotnych, technologicznych lub bezpieczeństwa konieczne jest zapewnienie wymiany powietrza.</t>
    </r>
  </si>
  <si>
    <r>
      <t xml:space="preserve">Rozporządzenie Ministra Infrastruktury z dnia 12 kwietnia 2002 r. w sprawie warunków technicznych, jakim powinny odpowiadać budynki i ich usytuowanie. ((Dz.U.2015.poz.1422 ze zm.).)  §155.1   </t>
    </r>
    <r>
      <rPr>
        <i/>
        <sz val="10"/>
        <rFont val="Arial"/>
        <family val="2"/>
      </rPr>
      <t>W budynkach mieszkalnych, zamieszkania zbiorowego, oświaty, wychowania, opieki zdrowotnej i opieki społecznej, a także w pomieszczeniach biurowych przeznaczonych na pobyt ludzi, niewyposażonych w wentylację mechaniczną lub klimatyzację, okna, w celu okresowego przewietrzania, powinny mieć konstrukcję umożliwiającą otwieranie co najmniej 50% powierzchni</t>
    </r>
  </si>
  <si>
    <r>
      <t xml:space="preserve">Rozporządzenie Ministra Infrastruktury z dnia 12 kwietnia 2002 r. w sprawie warunków technicznych, jakim powinny odpowiadać budynki i ich usytuowanie. ((Dz.U.2015.poz.1422 ze zm.).) § 78. 1. </t>
    </r>
    <r>
      <rPr>
        <i/>
        <sz val="10"/>
        <rFont val="Arial"/>
        <family val="2"/>
      </rPr>
      <t>Ściany pomieszczenia higienicznosanitarnego powinny mieć do wysokości co najmniej 2 m powierzchnie zmywalne i odporne na działanie wilgoci</t>
    </r>
  </si>
  <si>
    <r>
      <t xml:space="preserve">Rozporządzenie Ministra Infrastruktury z dnia 12 kwietnia 2002 r. w sprawie warunków technicznych, jakim powinny odpowiadać budynki i ich usytuowanie. ((Dz.U.2015.poz.1422 ze zm.).) §78.2. </t>
    </r>
    <r>
      <rPr>
        <i/>
        <sz val="10"/>
        <rFont val="Arial"/>
        <family val="2"/>
      </rPr>
      <t>Posadzka pralni, łazienki, umywalni, kabiny natryskowej i ustępu powinna być zmywalna, nienasiąkliwa i nieśliska.</t>
    </r>
  </si>
  <si>
    <r>
      <t xml:space="preserve">Rozporządzenie Ministra Edukacji Narodowej i Sportu w z dnia 31 grudnia 2002 r.    w sprawie bezpieczeństwa i higieny w publicznych i niepublicznych szkołach  i placówkach   (Dz.U.2003, Nr 6, poz. 69 ze zm.)     § 7. 2. </t>
    </r>
    <r>
      <rPr>
        <i/>
        <sz val="10"/>
        <rFont val="Arial"/>
        <family val="2"/>
      </rPr>
      <t xml:space="preserve">Na terenie szkoły i placówki zapewnia się:  2) równą nawierzchnię dróg, przejść i boisk;                     </t>
    </r>
    <r>
      <rPr>
        <b/>
        <sz val="10"/>
        <rFont val="Arial"/>
        <family val="2"/>
      </rPr>
      <t xml:space="preserve">                                                       Rozporządzenie Ministra Infrastruktury z dnia 12 kwietnia 2002 r. w sprawie warunków technicznych, jakim powinny odpowiadać budynki i ich usytuowanie. ((Dz.U.2015.poz.1422 ze zm.).§ 16. 1.</t>
    </r>
    <r>
      <rPr>
        <i/>
        <sz val="10"/>
        <rFont val="Arial"/>
        <family val="2"/>
      </rPr>
      <t xml:space="preserve"> Do wejść do budynku mieszkalnego wielorodzinnego, zamieszkania zbiorowego i użyteczności publicznej powinny być doprowadzone od dojść i dojazdów</t>
    </r>
  </si>
  <si>
    <r>
      <t>Rozporządzenie Ministra Infrastruktury z dnia 12 kwietnia 2002 r. w sprawie warunków technicznych, jakim powinny odpowiadać budynki i ich usytuowanie. (Dz.U.2015.poz.1422 ze zm.).§ 23. 1.</t>
    </r>
    <r>
      <rPr>
        <i/>
        <sz val="10"/>
        <rFont val="Arial"/>
        <family val="2"/>
      </rPr>
      <t xml:space="preserve"> Odległość miejsc na pojemniki i kontenery na odpady stałe, o których mowa w powinna wynosić co najmniej 10 m od okien i drzwi do budynków z pomieszczeniami przeznaczonymi na pobyt
ludzi oraz co najmniej 3 m od granicy z sąsiednią działką.
</t>
    </r>
  </si>
  <si>
    <r>
      <t xml:space="preserve">Ustawa z dnia 5 grudnia 2008 r.   o zapobieganiu oraz zwalczaniu zakażeń i chorób zakaźnych u ludzi (Dz.U. 2013 poz. 947 ze zm..)                                                                                                                                                                                 art. 22.1 </t>
    </r>
    <r>
      <rPr>
        <i/>
        <sz val="10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0"/>
        <rFont val="Arial"/>
        <family val="2"/>
      </rPr>
      <t xml:space="preserve">Ustawa z dnia 13 września 1996 r. o utrzymaniu czystości i porządku w gminach (Dz.U.2016.250.) 
art.5.1 </t>
    </r>
    <r>
      <rPr>
        <i/>
        <sz val="10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</si>
  <si>
    <r>
      <t xml:space="preserve">Ustawa z dnia 5 grudnia 2008 r.   o zapobieganiu oraz zwalczaniu zakażeń i chorób zakaźnych u ludzi (Dz.U. 2013 poz. 947 ze zm.)                                                                                                                                                                                 art. 22.1 </t>
    </r>
    <r>
      <rPr>
        <i/>
        <sz val="10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0"/>
        <rFont val="Arial"/>
        <family val="2"/>
      </rPr>
      <t xml:space="preserve">Ustawa z dnia 13 września 1996 r. o utrzymaniu czystości i porządku w gminach (Dz.U.2016.250.) 
art.5.1 </t>
    </r>
    <r>
      <rPr>
        <i/>
        <sz val="10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</si>
</sst>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51"/>
      <name val="Arial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9"/>
      </left>
      <right style="double">
        <color indexed="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 wrapText="1"/>
    </xf>
    <xf numFmtId="0" fontId="14" fillId="34" borderId="12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 wrapText="1"/>
    </xf>
    <xf numFmtId="0" fontId="14" fillId="36" borderId="12" xfId="0" applyFont="1" applyFill="1" applyBorder="1" applyAlignment="1">
      <alignment horizontal="center" wrapText="1"/>
    </xf>
    <xf numFmtId="0" fontId="5" fillId="37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16" fillId="37" borderId="0" xfId="0" applyFont="1" applyFill="1" applyBorder="1" applyAlignment="1">
      <alignment horizontal="left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0" xfId="0" applyFont="1" applyFill="1" applyAlignment="1">
      <alignment horizontal="left" vertical="center" wrapText="1"/>
    </xf>
    <xf numFmtId="0" fontId="16" fillId="37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left" vertical="center" wrapText="1"/>
    </xf>
    <xf numFmtId="0" fontId="19" fillId="40" borderId="0" xfId="0" applyFont="1" applyFill="1" applyAlignment="1">
      <alignment vertical="center" wrapText="1"/>
    </xf>
    <xf numFmtId="0" fontId="19" fillId="39" borderId="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 wrapText="1"/>
    </xf>
    <xf numFmtId="0" fontId="0" fillId="42" borderId="13" xfId="0" applyFont="1" applyFill="1" applyBorder="1" applyAlignment="1">
      <alignment horizontal="center" vertical="center" wrapText="1"/>
    </xf>
    <xf numFmtId="0" fontId="0" fillId="41" borderId="0" xfId="0" applyFont="1" applyFill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0" fillId="42" borderId="16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left" vertical="center" wrapText="1"/>
    </xf>
    <xf numFmtId="0" fontId="0" fillId="41" borderId="17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top" wrapText="1"/>
    </xf>
    <xf numFmtId="0" fontId="3" fillId="41" borderId="19" xfId="0" applyFont="1" applyFill="1" applyBorder="1" applyAlignment="1">
      <alignment horizontal="center" vertical="top" wrapText="1"/>
    </xf>
    <xf numFmtId="0" fontId="0" fillId="43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41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0" fillId="41" borderId="2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 applyProtection="1">
      <alignment horizontal="center" vertical="center" wrapText="1"/>
      <protection/>
    </xf>
    <xf numFmtId="0" fontId="3" fillId="41" borderId="21" xfId="0" applyFont="1" applyFill="1" applyBorder="1" applyAlignment="1" applyProtection="1">
      <alignment horizontal="center" vertical="center" wrapText="1"/>
      <protection/>
    </xf>
    <xf numFmtId="0" fontId="0" fillId="42" borderId="20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 applyProtection="1">
      <alignment horizontal="center" vertical="center" wrapText="1"/>
      <protection/>
    </xf>
    <xf numFmtId="0" fontId="3" fillId="42" borderId="21" xfId="0" applyFont="1" applyFill="1" applyBorder="1" applyAlignment="1" applyProtection="1">
      <alignment horizontal="center" vertical="center" wrapText="1"/>
      <protection/>
    </xf>
    <xf numFmtId="0" fontId="0" fillId="41" borderId="0" xfId="0" applyFont="1" applyFill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22" fillId="42" borderId="10" xfId="0" applyFont="1" applyFill="1" applyBorder="1" applyAlignment="1">
      <alignment horizontal="center" vertical="center" wrapText="1"/>
    </xf>
    <xf numFmtId="0" fontId="0" fillId="42" borderId="13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left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4" xfId="0" applyFont="1" applyFill="1" applyBorder="1" applyAlignment="1">
      <alignment vertical="center" wrapText="1"/>
    </xf>
    <xf numFmtId="0" fontId="3" fillId="39" borderId="24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textRotation="90" wrapText="1"/>
    </xf>
    <xf numFmtId="0" fontId="3" fillId="39" borderId="10" xfId="0" applyFont="1" applyFill="1" applyBorder="1" applyAlignment="1">
      <alignment horizontal="center" vertical="center" textRotation="90" wrapText="1"/>
    </xf>
    <xf numFmtId="0" fontId="0" fillId="40" borderId="0" xfId="0" applyFill="1" applyAlignment="1">
      <alignment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22" fillId="41" borderId="30" xfId="0" applyFont="1" applyFill="1" applyBorder="1" applyAlignment="1">
      <alignment horizontal="center" vertical="center" wrapText="1"/>
    </xf>
    <xf numFmtId="0" fontId="4" fillId="44" borderId="31" xfId="0" applyFont="1" applyFill="1" applyBorder="1" applyAlignment="1">
      <alignment horizontal="center" vertical="center" wrapText="1"/>
    </xf>
    <xf numFmtId="0" fontId="4" fillId="44" borderId="32" xfId="0" applyFont="1" applyFill="1" applyBorder="1" applyAlignment="1">
      <alignment horizontal="center" vertical="center" wrapText="1"/>
    </xf>
    <xf numFmtId="0" fontId="4" fillId="44" borderId="33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2" borderId="30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top" textRotation="90" wrapText="1"/>
    </xf>
    <xf numFmtId="0" fontId="12" fillId="33" borderId="34" xfId="0" applyFont="1" applyFill="1" applyBorder="1" applyAlignment="1">
      <alignment horizontal="center" wrapText="1"/>
    </xf>
    <xf numFmtId="0" fontId="14" fillId="33" borderId="34" xfId="0" applyFont="1" applyFill="1" applyBorder="1" applyAlignment="1">
      <alignment horizontal="center" vertical="center" textRotation="90" wrapText="1"/>
    </xf>
    <xf numFmtId="0" fontId="4" fillId="44" borderId="35" xfId="0" applyFont="1" applyFill="1" applyBorder="1" applyAlignment="1">
      <alignment horizontal="center" vertical="center" wrapText="1"/>
    </xf>
    <xf numFmtId="0" fontId="3" fillId="41" borderId="3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H45"/>
  <sheetViews>
    <sheetView tabSelected="1" view="pageBreakPreview" zoomScale="70" zoomScaleNormal="60" zoomScaleSheetLayoutView="70" zoomScalePageLayoutView="0" workbookViewId="0" topLeftCell="A1">
      <selection activeCell="H3" sqref="H3:H31"/>
    </sheetView>
  </sheetViews>
  <sheetFormatPr defaultColWidth="9.140625" defaultRowHeight="12.75"/>
  <cols>
    <col min="1" max="1" width="4.421875" style="1" customWidth="1"/>
    <col min="2" max="2" width="27.28125" style="2" customWidth="1"/>
    <col min="3" max="3" width="43.28125" style="3" customWidth="1"/>
    <col min="4" max="4" width="19.28125" style="4" customWidth="1"/>
    <col min="5" max="5" width="31.7109375" style="5" customWidth="1"/>
    <col min="6" max="6" width="17.28125" style="4" customWidth="1"/>
    <col min="7" max="7" width="25.8515625" style="6" customWidth="1"/>
    <col min="8" max="8" width="83.8515625" style="7" customWidth="1"/>
    <col min="9" max="9" width="29.7109375" style="6" customWidth="1"/>
    <col min="10" max="10" width="28.57421875" style="6" customWidth="1"/>
    <col min="11" max="11" width="29.7109375" style="6" customWidth="1"/>
    <col min="12" max="12" width="20.140625" style="6" customWidth="1"/>
    <col min="13" max="13" width="31.140625" style="5" customWidth="1"/>
    <col min="14" max="14" width="24.7109375" style="6" customWidth="1"/>
    <col min="15" max="15" width="0" style="6" hidden="1" customWidth="1"/>
    <col min="16" max="16" width="13.7109375" style="6" customWidth="1"/>
    <col min="17" max="17" width="26.140625" style="5" customWidth="1"/>
    <col min="18" max="21" width="9.140625" style="6" customWidth="1"/>
    <col min="22" max="22" width="121.00390625" style="6" customWidth="1"/>
    <col min="23" max="24" width="9.140625" style="6" customWidth="1"/>
    <col min="25" max="25" width="12.00390625" style="6" customWidth="1"/>
    <col min="26" max="32" width="9.140625" style="6" customWidth="1"/>
    <col min="33" max="33" width="54.7109375" style="6" customWidth="1"/>
    <col min="34" max="35" width="9.140625" style="6" customWidth="1"/>
    <col min="36" max="36" width="17.00390625" style="6" customWidth="1"/>
    <col min="37" max="16384" width="9.140625" style="6" customWidth="1"/>
  </cols>
  <sheetData>
    <row r="1" spans="1:17" s="5" customFormat="1" ht="63.75" customHeight="1" thickBot="1" thickTop="1">
      <c r="A1" s="9"/>
      <c r="B1" s="107" t="s">
        <v>112</v>
      </c>
      <c r="C1" s="108"/>
      <c r="D1" s="108"/>
      <c r="E1" s="109"/>
      <c r="F1" s="110"/>
      <c r="G1" s="110"/>
      <c r="H1" s="110"/>
      <c r="I1" s="110"/>
      <c r="J1" s="110"/>
      <c r="K1" s="43"/>
      <c r="L1" s="43"/>
      <c r="M1" s="43"/>
      <c r="N1" s="43"/>
      <c r="O1" s="43"/>
      <c r="P1" s="43"/>
      <c r="Q1" s="43"/>
    </row>
    <row r="2" spans="1:112" s="90" customFormat="1" ht="141.75" customHeight="1" thickTop="1">
      <c r="A2" s="13"/>
      <c r="B2" s="52" t="s">
        <v>0</v>
      </c>
      <c r="C2" s="91" t="s">
        <v>1</v>
      </c>
      <c r="D2" s="92" t="s">
        <v>108</v>
      </c>
      <c r="E2" s="93" t="s">
        <v>2</v>
      </c>
      <c r="F2" s="94" t="s">
        <v>110</v>
      </c>
      <c r="G2" s="95" t="s">
        <v>3</v>
      </c>
      <c r="H2" s="96" t="s">
        <v>4</v>
      </c>
      <c r="I2" s="97" t="s">
        <v>5</v>
      </c>
      <c r="J2" s="98" t="s">
        <v>6</v>
      </c>
      <c r="K2" s="99" t="s">
        <v>7</v>
      </c>
      <c r="L2" s="93" t="s">
        <v>8</v>
      </c>
      <c r="M2" s="93" t="s">
        <v>9</v>
      </c>
      <c r="N2" s="99" t="s">
        <v>111</v>
      </c>
      <c r="O2" s="100"/>
      <c r="P2" s="101" t="s">
        <v>10</v>
      </c>
      <c r="Q2" s="91" t="s">
        <v>11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</row>
    <row r="3" spans="2:112" s="13" customFormat="1" ht="141.75" customHeight="1">
      <c r="B3" s="111" t="s">
        <v>12</v>
      </c>
      <c r="C3" s="59" t="s">
        <v>13</v>
      </c>
      <c r="D3" s="44" t="s">
        <v>14</v>
      </c>
      <c r="E3" s="50"/>
      <c r="F3" s="50" t="s">
        <v>15</v>
      </c>
      <c r="G3" s="79" t="str">
        <f aca="true" t="shared" si="0" ref="G3:G15">IF(F3="wysokie","decyzja administracyjna, decyzja ustalajaca opłatę",IF(F3="Średnie","zalecenia pokontrolne, decyzja ustalająca opłatę","brak działań"))</f>
        <v>brak działań</v>
      </c>
      <c r="H3" s="69" t="s">
        <v>128</v>
      </c>
      <c r="I3" s="63" t="s">
        <v>16</v>
      </c>
      <c r="J3" s="59" t="s">
        <v>16</v>
      </c>
      <c r="K3" s="59" t="s">
        <v>16</v>
      </c>
      <c r="L3" s="59" t="s">
        <v>16</v>
      </c>
      <c r="M3" s="50"/>
      <c r="N3" s="44" t="s">
        <v>17</v>
      </c>
      <c r="O3" s="58" t="str">
        <f aca="true" t="shared" si="1" ref="O3:O31">F3&amp;N3</f>
        <v>NiskieB</v>
      </c>
      <c r="P3" s="80" t="str">
        <f aca="true" t="shared" si="2" ref="P3:P31">IF(OR(O3="WysokieN",O3="WysokieB",O3="ŚrednieN"),"Wysokie",IF(OR(O3="WysokieP",O3="NiskieN",O3="ŚrednieB"),"Średnie","Niskie"))</f>
        <v>Niskie</v>
      </c>
      <c r="Q3" s="81" t="str">
        <f aca="true" t="shared" si="3" ref="Q3:Q15">IF(AND(D3="Tak",P3="Wysokie"),"decyzja administracyjna, decyzja ustalajaca opłatę",IF(AND(D3="Tak",P3="Średnie"),"zalecenia pokontrolne; decyzja ustalająca opłatę",IF(AND(D3="Tak",P3="Niskie"),"decyzja ustalająca opłatę","brak działań")))</f>
        <v>decyzja ustalająca opłatę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</row>
    <row r="4" spans="2:112" s="13" customFormat="1" ht="141.75" customHeight="1">
      <c r="B4" s="104"/>
      <c r="C4" s="59" t="s">
        <v>18</v>
      </c>
      <c r="D4" s="44" t="s">
        <v>14</v>
      </c>
      <c r="E4" s="50"/>
      <c r="F4" s="50" t="s">
        <v>15</v>
      </c>
      <c r="G4" s="79" t="str">
        <f t="shared" si="0"/>
        <v>brak działań</v>
      </c>
      <c r="H4" s="78" t="s">
        <v>129</v>
      </c>
      <c r="I4" s="63" t="s">
        <v>16</v>
      </c>
      <c r="J4" s="59" t="s">
        <v>16</v>
      </c>
      <c r="K4" s="59" t="s">
        <v>16</v>
      </c>
      <c r="L4" s="59" t="s">
        <v>16</v>
      </c>
      <c r="M4" s="50"/>
      <c r="N4" s="44" t="s">
        <v>17</v>
      </c>
      <c r="O4" s="58" t="str">
        <f t="shared" si="1"/>
        <v>NiskieB</v>
      </c>
      <c r="P4" s="80" t="str">
        <f t="shared" si="2"/>
        <v>Niskie</v>
      </c>
      <c r="Q4" s="81" t="str">
        <f t="shared" si="3"/>
        <v>decyzja ustalająca opłatę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</row>
    <row r="5" spans="2:112" s="13" customFormat="1" ht="141.75" customHeight="1" thickBot="1">
      <c r="B5" s="104"/>
      <c r="C5" s="59" t="s">
        <v>19</v>
      </c>
      <c r="D5" s="44" t="s">
        <v>14</v>
      </c>
      <c r="E5" s="50"/>
      <c r="F5" s="50" t="s">
        <v>15</v>
      </c>
      <c r="G5" s="79" t="str">
        <f t="shared" si="0"/>
        <v>brak działań</v>
      </c>
      <c r="H5" s="76" t="s">
        <v>130</v>
      </c>
      <c r="I5" s="63" t="s">
        <v>16</v>
      </c>
      <c r="J5" s="59" t="s">
        <v>16</v>
      </c>
      <c r="K5" s="59" t="s">
        <v>16</v>
      </c>
      <c r="L5" s="59" t="s">
        <v>16</v>
      </c>
      <c r="M5" s="50"/>
      <c r="N5" s="44" t="s">
        <v>17</v>
      </c>
      <c r="O5" s="58" t="str">
        <f t="shared" si="1"/>
        <v>NiskieB</v>
      </c>
      <c r="P5" s="80" t="str">
        <f t="shared" si="2"/>
        <v>Niskie</v>
      </c>
      <c r="Q5" s="81" t="str">
        <f t="shared" si="3"/>
        <v>decyzja ustalająca opłatę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</row>
    <row r="6" spans="2:112" s="13" customFormat="1" ht="141.75" customHeight="1">
      <c r="B6" s="104"/>
      <c r="C6" s="59" t="s">
        <v>20</v>
      </c>
      <c r="D6" s="44" t="s">
        <v>14</v>
      </c>
      <c r="E6" s="50"/>
      <c r="F6" s="50" t="s">
        <v>15</v>
      </c>
      <c r="G6" s="79" t="str">
        <f t="shared" si="0"/>
        <v>brak działań</v>
      </c>
      <c r="H6" s="70" t="s">
        <v>131</v>
      </c>
      <c r="I6" s="63" t="s">
        <v>16</v>
      </c>
      <c r="J6" s="59" t="s">
        <v>16</v>
      </c>
      <c r="K6" s="59" t="s">
        <v>16</v>
      </c>
      <c r="L6" s="59" t="s">
        <v>16</v>
      </c>
      <c r="M6" s="50"/>
      <c r="N6" s="44" t="s">
        <v>17</v>
      </c>
      <c r="O6" s="58" t="str">
        <f t="shared" si="1"/>
        <v>NiskieB</v>
      </c>
      <c r="P6" s="80" t="str">
        <f t="shared" si="2"/>
        <v>Niskie</v>
      </c>
      <c r="Q6" s="81" t="str">
        <f t="shared" si="3"/>
        <v>decyzja ustalająca opłatę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</row>
    <row r="7" spans="2:112" s="13" customFormat="1" ht="141.75" customHeight="1">
      <c r="B7" s="112" t="s">
        <v>21</v>
      </c>
      <c r="C7" s="60" t="s">
        <v>22</v>
      </c>
      <c r="D7" s="45" t="s">
        <v>14</v>
      </c>
      <c r="E7" s="51"/>
      <c r="F7" s="51" t="s">
        <v>15</v>
      </c>
      <c r="G7" s="82" t="str">
        <f t="shared" si="0"/>
        <v>brak działań</v>
      </c>
      <c r="H7" s="72" t="s">
        <v>113</v>
      </c>
      <c r="I7" s="61" t="s">
        <v>16</v>
      </c>
      <c r="J7" s="60" t="s">
        <v>16</v>
      </c>
      <c r="K7" s="60" t="s">
        <v>16</v>
      </c>
      <c r="L7" s="60" t="s">
        <v>16</v>
      </c>
      <c r="M7" s="51"/>
      <c r="N7" s="45" t="s">
        <v>17</v>
      </c>
      <c r="O7" s="64" t="str">
        <f t="shared" si="1"/>
        <v>NiskieB</v>
      </c>
      <c r="P7" s="83" t="str">
        <f t="shared" si="2"/>
        <v>Niskie</v>
      </c>
      <c r="Q7" s="84" t="str">
        <f t="shared" si="3"/>
        <v>decyzja ustalająca opłatę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</row>
    <row r="8" spans="1:17" ht="147" customHeight="1">
      <c r="A8" s="14"/>
      <c r="B8" s="112"/>
      <c r="C8" s="61" t="s">
        <v>23</v>
      </c>
      <c r="D8" s="45" t="s">
        <v>14</v>
      </c>
      <c r="E8" s="51"/>
      <c r="F8" s="51" t="s">
        <v>15</v>
      </c>
      <c r="G8" s="82" t="str">
        <f t="shared" si="0"/>
        <v>brak działań</v>
      </c>
      <c r="H8" s="75" t="s">
        <v>132</v>
      </c>
      <c r="I8" s="61" t="s">
        <v>16</v>
      </c>
      <c r="J8" s="60" t="s">
        <v>16</v>
      </c>
      <c r="K8" s="60" t="s">
        <v>16</v>
      </c>
      <c r="L8" s="60" t="s">
        <v>16</v>
      </c>
      <c r="M8" s="51"/>
      <c r="N8" s="45" t="s">
        <v>17</v>
      </c>
      <c r="O8" s="64" t="str">
        <f t="shared" si="1"/>
        <v>NiskieB</v>
      </c>
      <c r="P8" s="83" t="str">
        <f t="shared" si="2"/>
        <v>Niskie</v>
      </c>
      <c r="Q8" s="84" t="str">
        <f t="shared" si="3"/>
        <v>decyzja ustalająca opłatę</v>
      </c>
    </row>
    <row r="9" spans="1:17" ht="111.75" customHeight="1">
      <c r="A9" s="14"/>
      <c r="B9" s="106" t="s">
        <v>24</v>
      </c>
      <c r="C9" s="85" t="s">
        <v>25</v>
      </c>
      <c r="D9" s="44" t="s">
        <v>14</v>
      </c>
      <c r="E9" s="50"/>
      <c r="F9" s="50" t="s">
        <v>15</v>
      </c>
      <c r="G9" s="79" t="str">
        <f t="shared" si="0"/>
        <v>brak działań</v>
      </c>
      <c r="H9" s="77" t="s">
        <v>114</v>
      </c>
      <c r="I9" s="63" t="s">
        <v>16</v>
      </c>
      <c r="J9" s="63" t="s">
        <v>16</v>
      </c>
      <c r="K9" s="63" t="s">
        <v>16</v>
      </c>
      <c r="L9" s="63" t="s">
        <v>16</v>
      </c>
      <c r="M9" s="50"/>
      <c r="N9" s="44" t="s">
        <v>17</v>
      </c>
      <c r="O9" s="58" t="str">
        <f t="shared" si="1"/>
        <v>NiskieB</v>
      </c>
      <c r="P9" s="80" t="str">
        <f t="shared" si="2"/>
        <v>Niskie</v>
      </c>
      <c r="Q9" s="81" t="str">
        <f t="shared" si="3"/>
        <v>decyzja ustalająca opłatę</v>
      </c>
    </row>
    <row r="10" spans="2:17" ht="192.75" customHeight="1">
      <c r="B10" s="106"/>
      <c r="C10" s="86" t="s">
        <v>26</v>
      </c>
      <c r="D10" s="44" t="s">
        <v>14</v>
      </c>
      <c r="E10" s="50"/>
      <c r="F10" s="50" t="s">
        <v>15</v>
      </c>
      <c r="G10" s="79" t="str">
        <f t="shared" si="0"/>
        <v>brak działań</v>
      </c>
      <c r="H10" s="76" t="s">
        <v>133</v>
      </c>
      <c r="I10" s="63" t="s">
        <v>16</v>
      </c>
      <c r="J10" s="59" t="s">
        <v>16</v>
      </c>
      <c r="K10" s="59" t="s">
        <v>16</v>
      </c>
      <c r="L10" s="59" t="s">
        <v>16</v>
      </c>
      <c r="M10" s="44"/>
      <c r="N10" s="44" t="s">
        <v>27</v>
      </c>
      <c r="O10" s="58" t="str">
        <f t="shared" si="1"/>
        <v>NiskieP</v>
      </c>
      <c r="P10" s="80" t="str">
        <f t="shared" si="2"/>
        <v>Niskie</v>
      </c>
      <c r="Q10" s="81" t="str">
        <f t="shared" si="3"/>
        <v>decyzja ustalająca opłatę</v>
      </c>
    </row>
    <row r="11" spans="2:17" ht="127.5" customHeight="1">
      <c r="B11" s="106"/>
      <c r="C11" s="85" t="s">
        <v>28</v>
      </c>
      <c r="D11" s="44" t="s">
        <v>14</v>
      </c>
      <c r="E11" s="50"/>
      <c r="F11" s="50" t="s">
        <v>15</v>
      </c>
      <c r="G11" s="79" t="str">
        <f t="shared" si="0"/>
        <v>brak działań</v>
      </c>
      <c r="H11" s="76" t="s">
        <v>134</v>
      </c>
      <c r="I11" s="63" t="s">
        <v>16</v>
      </c>
      <c r="J11" s="59" t="s">
        <v>16</v>
      </c>
      <c r="K11" s="59" t="s">
        <v>16</v>
      </c>
      <c r="L11" s="59" t="s">
        <v>16</v>
      </c>
      <c r="M11" s="44"/>
      <c r="N11" s="44" t="s">
        <v>29</v>
      </c>
      <c r="O11" s="58" t="str">
        <f t="shared" si="1"/>
        <v>NiskieN</v>
      </c>
      <c r="P11" s="80" t="str">
        <f t="shared" si="2"/>
        <v>Średnie</v>
      </c>
      <c r="Q11" s="81" t="str">
        <f t="shared" si="3"/>
        <v>zalecenia pokontrolne; decyzja ustalająca opłatę</v>
      </c>
    </row>
    <row r="12" spans="2:17" ht="127.5" customHeight="1">
      <c r="B12" s="106"/>
      <c r="C12" s="87" t="s">
        <v>30</v>
      </c>
      <c r="D12" s="44" t="s">
        <v>14</v>
      </c>
      <c r="E12" s="50"/>
      <c r="F12" s="50" t="s">
        <v>15</v>
      </c>
      <c r="G12" s="79" t="str">
        <f t="shared" si="0"/>
        <v>brak działań</v>
      </c>
      <c r="H12" s="76" t="s">
        <v>115</v>
      </c>
      <c r="I12" s="63" t="s">
        <v>16</v>
      </c>
      <c r="J12" s="59" t="s">
        <v>16</v>
      </c>
      <c r="K12" s="59" t="s">
        <v>16</v>
      </c>
      <c r="L12" s="59" t="s">
        <v>16</v>
      </c>
      <c r="M12" s="44"/>
      <c r="N12" s="44" t="s">
        <v>29</v>
      </c>
      <c r="O12" s="58" t="str">
        <f t="shared" si="1"/>
        <v>NiskieN</v>
      </c>
      <c r="P12" s="80" t="str">
        <f t="shared" si="2"/>
        <v>Średnie</v>
      </c>
      <c r="Q12" s="81" t="str">
        <f t="shared" si="3"/>
        <v>zalecenia pokontrolne; decyzja ustalająca opłatę</v>
      </c>
    </row>
    <row r="13" spans="2:17" ht="100.5" customHeight="1">
      <c r="B13" s="106"/>
      <c r="C13" s="86" t="s">
        <v>31</v>
      </c>
      <c r="D13" s="44" t="s">
        <v>14</v>
      </c>
      <c r="E13" s="50"/>
      <c r="F13" s="50" t="s">
        <v>15</v>
      </c>
      <c r="G13" s="79" t="str">
        <f t="shared" si="0"/>
        <v>brak działań</v>
      </c>
      <c r="H13" s="76" t="s">
        <v>116</v>
      </c>
      <c r="I13" s="63" t="s">
        <v>16</v>
      </c>
      <c r="J13" s="59" t="s">
        <v>16</v>
      </c>
      <c r="K13" s="59" t="s">
        <v>16</v>
      </c>
      <c r="L13" s="59" t="s">
        <v>16</v>
      </c>
      <c r="M13" s="44"/>
      <c r="N13" s="44" t="s">
        <v>29</v>
      </c>
      <c r="O13" s="58" t="str">
        <f t="shared" si="1"/>
        <v>NiskieN</v>
      </c>
      <c r="P13" s="80" t="str">
        <f t="shared" si="2"/>
        <v>Średnie</v>
      </c>
      <c r="Q13" s="81" t="str">
        <f t="shared" si="3"/>
        <v>zalecenia pokontrolne; decyzja ustalająca opłatę</v>
      </c>
    </row>
    <row r="14" spans="2:17" ht="100.5" customHeight="1">
      <c r="B14" s="88" t="s">
        <v>32</v>
      </c>
      <c r="C14" s="89" t="s">
        <v>33</v>
      </c>
      <c r="D14" s="45" t="s">
        <v>14</v>
      </c>
      <c r="E14" s="51"/>
      <c r="F14" s="51" t="s">
        <v>15</v>
      </c>
      <c r="G14" s="82" t="str">
        <f t="shared" si="0"/>
        <v>brak działań</v>
      </c>
      <c r="H14" s="60" t="s">
        <v>117</v>
      </c>
      <c r="I14" s="61" t="s">
        <v>16</v>
      </c>
      <c r="J14" s="60" t="s">
        <v>16</v>
      </c>
      <c r="K14" s="60" t="s">
        <v>16</v>
      </c>
      <c r="L14" s="60" t="s">
        <v>16</v>
      </c>
      <c r="M14" s="45"/>
      <c r="N14" s="45" t="s">
        <v>29</v>
      </c>
      <c r="O14" s="64" t="str">
        <f t="shared" si="1"/>
        <v>NiskieN</v>
      </c>
      <c r="P14" s="83" t="str">
        <f t="shared" si="2"/>
        <v>Średnie</v>
      </c>
      <c r="Q14" s="84" t="str">
        <f t="shared" si="3"/>
        <v>zalecenia pokontrolne; decyzja ustalająca opłatę</v>
      </c>
    </row>
    <row r="15" spans="2:17" ht="134.25" customHeight="1">
      <c r="B15" s="104" t="s">
        <v>34</v>
      </c>
      <c r="C15" s="63" t="s">
        <v>35</v>
      </c>
      <c r="D15" s="44" t="s">
        <v>14</v>
      </c>
      <c r="E15" s="50"/>
      <c r="F15" s="50" t="s">
        <v>15</v>
      </c>
      <c r="G15" s="79" t="str">
        <f t="shared" si="0"/>
        <v>brak działań</v>
      </c>
      <c r="H15" s="76" t="s">
        <v>135</v>
      </c>
      <c r="I15" s="63" t="s">
        <v>16</v>
      </c>
      <c r="J15" s="59" t="s">
        <v>16</v>
      </c>
      <c r="K15" s="59" t="s">
        <v>16</v>
      </c>
      <c r="L15" s="59" t="s">
        <v>16</v>
      </c>
      <c r="M15" s="44"/>
      <c r="N15" s="44" t="s">
        <v>17</v>
      </c>
      <c r="O15" s="58" t="str">
        <f t="shared" si="1"/>
        <v>NiskieB</v>
      </c>
      <c r="P15" s="80" t="str">
        <f t="shared" si="2"/>
        <v>Niskie</v>
      </c>
      <c r="Q15" s="81" t="str">
        <f t="shared" si="3"/>
        <v>decyzja ustalająca opłatę</v>
      </c>
    </row>
    <row r="16" spans="2:17" ht="134.25" customHeight="1">
      <c r="B16" s="104"/>
      <c r="C16" s="63" t="s">
        <v>36</v>
      </c>
      <c r="D16" s="44" t="s">
        <v>14</v>
      </c>
      <c r="E16" s="50"/>
      <c r="F16" s="50" t="s">
        <v>37</v>
      </c>
      <c r="G16" s="79" t="str">
        <f>IF(F16="wysokie","decyzja administracyjna, mandat karny, decyzja ustalajaca opłatę",IF(F16="Średnie","zalecenia pokontrolne, mandat karny, decyzja ustalająca opłatę","brak działań"))</f>
        <v>zalecenia pokontrolne, mandat karny, decyzja ustalająca opłatę</v>
      </c>
      <c r="H16" s="76" t="s">
        <v>118</v>
      </c>
      <c r="I16" s="46">
        <v>100</v>
      </c>
      <c r="J16" s="50" t="s">
        <v>38</v>
      </c>
      <c r="K16" s="50" t="s">
        <v>39</v>
      </c>
      <c r="L16" s="44"/>
      <c r="M16" s="44"/>
      <c r="N16" s="44" t="s">
        <v>17</v>
      </c>
      <c r="O16" s="58" t="str">
        <f t="shared" si="1"/>
        <v>ŚrednieB</v>
      </c>
      <c r="P16" s="80" t="str">
        <f t="shared" si="2"/>
        <v>Średnie</v>
      </c>
      <c r="Q16" s="81" t="str">
        <f>IF(AND(D16="Tak",P16="Wysokie"),"decyzja administracyjna, mandat karny, decyzja ustalajaca opłatę",IF(AND(D16="Tak",P16="Średnie"),"zalecenia pokontrolne; mandat karny,decyzja ustalająca opłatę",IF(AND(D16="Tak",P16="Niskie"),"decyzja ustalająca opłatę","brak działań")))</f>
        <v>zalecenia pokontrolne; mandat karny,decyzja ustalająca opłatę</v>
      </c>
    </row>
    <row r="17" spans="2:17" ht="134.25" customHeight="1">
      <c r="B17" s="104"/>
      <c r="C17" s="63" t="s">
        <v>40</v>
      </c>
      <c r="D17" s="44" t="s">
        <v>14</v>
      </c>
      <c r="E17" s="50"/>
      <c r="F17" s="50" t="s">
        <v>15</v>
      </c>
      <c r="G17" s="79" t="str">
        <f>IF(F17="wysokie","decyzja administracyjna, decyzja ustalajaca opłatę",IF(F17="Średnie","zalecenia pokontrolne, decyzja ustalająca opłatę","brak działań"))</f>
        <v>brak działań</v>
      </c>
      <c r="H17" s="76" t="s">
        <v>136</v>
      </c>
      <c r="I17" s="63" t="s">
        <v>16</v>
      </c>
      <c r="J17" s="59" t="s">
        <v>16</v>
      </c>
      <c r="K17" s="59" t="s">
        <v>16</v>
      </c>
      <c r="L17" s="59" t="s">
        <v>16</v>
      </c>
      <c r="M17" s="44"/>
      <c r="N17" s="44" t="s">
        <v>27</v>
      </c>
      <c r="O17" s="58" t="str">
        <f t="shared" si="1"/>
        <v>NiskieP</v>
      </c>
      <c r="P17" s="80" t="str">
        <f t="shared" si="2"/>
        <v>Niskie</v>
      </c>
      <c r="Q17" s="81" t="str">
        <f>IF(AND(D17="Tak",P17="Wysokie"),"decyzja administracyjna, decyzja ustalajaca opłatę",IF(AND(D17="Tak",P17="Średnie"),"zalecenia pokontrolne; decyzja ustalająca opłatę",IF(AND(D17="Tak",P17="Niskie"),"decyzja ustalająca opłatę","brak działań")))</f>
        <v>decyzja ustalająca opłatę</v>
      </c>
    </row>
    <row r="18" spans="2:17" ht="134.25" customHeight="1">
      <c r="B18" s="104"/>
      <c r="C18" s="59" t="s">
        <v>41</v>
      </c>
      <c r="D18" s="44" t="s">
        <v>14</v>
      </c>
      <c r="E18" s="50"/>
      <c r="F18" s="50" t="s">
        <v>15</v>
      </c>
      <c r="G18" s="79" t="str">
        <f>IF(F18="wysokie","decyzja administracyjna, mandat karny, decyzja ustalajaca opłatę",IF(F18="Średnie","zalecenia pokontrolne, mandat karny, decyzja ustalająca opłatę","brak działań"))</f>
        <v>brak działań</v>
      </c>
      <c r="H18" s="76" t="s">
        <v>119</v>
      </c>
      <c r="I18" s="46">
        <v>100</v>
      </c>
      <c r="J18" s="50" t="s">
        <v>38</v>
      </c>
      <c r="K18" s="50" t="s">
        <v>39</v>
      </c>
      <c r="L18" s="44"/>
      <c r="M18" s="44"/>
      <c r="N18" s="44" t="s">
        <v>27</v>
      </c>
      <c r="O18" s="58" t="str">
        <f t="shared" si="1"/>
        <v>NiskieP</v>
      </c>
      <c r="P18" s="80" t="str">
        <f t="shared" si="2"/>
        <v>Niskie</v>
      </c>
      <c r="Q18" s="81" t="str">
        <f>IF(AND(D18="Tak",P18="Wysokie"),"decyzja administracyjna, mandat karny, decyzja ustalajaca opłatę",IF(AND(D18="Tak",P18="Średnie"),"zalecenia pokontrolne; mandat karny,decyzja ustalająca opłatę",IF(AND(D18="Tak",P18="Niskie"),"decyzja ustalająca opłatę","brak działań")))</f>
        <v>decyzja ustalająca opłatę</v>
      </c>
    </row>
    <row r="19" spans="2:17" ht="99.75" customHeight="1">
      <c r="B19" s="103" t="s">
        <v>42</v>
      </c>
      <c r="C19" s="61" t="s">
        <v>43</v>
      </c>
      <c r="D19" s="45" t="s">
        <v>14</v>
      </c>
      <c r="E19" s="51"/>
      <c r="F19" s="51" t="s">
        <v>15</v>
      </c>
      <c r="G19" s="82" t="str">
        <f aca="true" t="shared" si="4" ref="G19:G26">IF(F19="wysokie","decyzja administracyjna, decyzja ustalajaca opłatę",IF(F19="Średnie","zalecenia pokontrolne, decyzja ustalająca opłatę","brak działań"))</f>
        <v>brak działań</v>
      </c>
      <c r="H19" s="75" t="s">
        <v>120</v>
      </c>
      <c r="I19" s="61" t="s">
        <v>16</v>
      </c>
      <c r="J19" s="60" t="s">
        <v>16</v>
      </c>
      <c r="K19" s="60" t="s">
        <v>16</v>
      </c>
      <c r="L19" s="60" t="s">
        <v>16</v>
      </c>
      <c r="M19" s="45"/>
      <c r="N19" s="45" t="s">
        <v>27</v>
      </c>
      <c r="O19" s="64" t="str">
        <f t="shared" si="1"/>
        <v>NiskieP</v>
      </c>
      <c r="P19" s="83" t="str">
        <f t="shared" si="2"/>
        <v>Niskie</v>
      </c>
      <c r="Q19" s="84" t="str">
        <f aca="true" t="shared" si="5" ref="Q19:Q26">IF(AND(D19="Tak",P19="Wysokie"),"decyzja administracyjna, decyzja ustalajaca opłatę",IF(AND(D19="Tak",P19="Średnie"),"zalecenia pokontrolne; decyzja ustalająca opłatę",IF(AND(D19="Tak",P19="Niskie"),"decyzja ustalająca opłatę","brak działań")))</f>
        <v>decyzja ustalająca opłatę</v>
      </c>
    </row>
    <row r="20" spans="2:17" ht="99.75" customHeight="1">
      <c r="B20" s="103"/>
      <c r="C20" s="61" t="s">
        <v>44</v>
      </c>
      <c r="D20" s="45" t="s">
        <v>14</v>
      </c>
      <c r="E20" s="51"/>
      <c r="F20" s="51" t="s">
        <v>15</v>
      </c>
      <c r="G20" s="82" t="str">
        <f t="shared" si="4"/>
        <v>brak działań</v>
      </c>
      <c r="H20" s="75" t="s">
        <v>121</v>
      </c>
      <c r="I20" s="61" t="s">
        <v>16</v>
      </c>
      <c r="J20" s="60" t="s">
        <v>16</v>
      </c>
      <c r="K20" s="60" t="s">
        <v>16</v>
      </c>
      <c r="L20" s="60" t="s">
        <v>16</v>
      </c>
      <c r="M20" s="45"/>
      <c r="N20" s="45" t="s">
        <v>29</v>
      </c>
      <c r="O20" s="64" t="str">
        <f t="shared" si="1"/>
        <v>NiskieN</v>
      </c>
      <c r="P20" s="83" t="str">
        <f t="shared" si="2"/>
        <v>Średnie</v>
      </c>
      <c r="Q20" s="84" t="str">
        <f t="shared" si="5"/>
        <v>zalecenia pokontrolne; decyzja ustalająca opłatę</v>
      </c>
    </row>
    <row r="21" spans="2:17" ht="99.75" customHeight="1">
      <c r="B21" s="103"/>
      <c r="C21" s="61" t="s">
        <v>45</v>
      </c>
      <c r="D21" s="45" t="s">
        <v>14</v>
      </c>
      <c r="E21" s="51"/>
      <c r="F21" s="51" t="s">
        <v>15</v>
      </c>
      <c r="G21" s="82" t="str">
        <f t="shared" si="4"/>
        <v>brak działań</v>
      </c>
      <c r="H21" s="75" t="s">
        <v>122</v>
      </c>
      <c r="I21" s="61" t="s">
        <v>16</v>
      </c>
      <c r="J21" s="60" t="s">
        <v>16</v>
      </c>
      <c r="K21" s="60" t="s">
        <v>16</v>
      </c>
      <c r="L21" s="60" t="s">
        <v>16</v>
      </c>
      <c r="M21" s="45"/>
      <c r="N21" s="45" t="s">
        <v>27</v>
      </c>
      <c r="O21" s="64" t="str">
        <f t="shared" si="1"/>
        <v>NiskieP</v>
      </c>
      <c r="P21" s="83" t="str">
        <f t="shared" si="2"/>
        <v>Niskie</v>
      </c>
      <c r="Q21" s="84" t="str">
        <f t="shared" si="5"/>
        <v>decyzja ustalająca opłatę</v>
      </c>
    </row>
    <row r="22" spans="2:17" ht="135.75" customHeight="1">
      <c r="B22" s="103"/>
      <c r="C22" s="61" t="s">
        <v>46</v>
      </c>
      <c r="D22" s="45" t="s">
        <v>14</v>
      </c>
      <c r="E22" s="51"/>
      <c r="F22" s="51" t="s">
        <v>15</v>
      </c>
      <c r="G22" s="82" t="str">
        <f t="shared" si="4"/>
        <v>brak działań</v>
      </c>
      <c r="H22" s="75" t="s">
        <v>123</v>
      </c>
      <c r="I22" s="61" t="s">
        <v>16</v>
      </c>
      <c r="J22" s="60" t="s">
        <v>16</v>
      </c>
      <c r="K22" s="60" t="s">
        <v>16</v>
      </c>
      <c r="L22" s="60" t="s">
        <v>16</v>
      </c>
      <c r="M22" s="45"/>
      <c r="N22" s="45" t="s">
        <v>27</v>
      </c>
      <c r="O22" s="64" t="str">
        <f t="shared" si="1"/>
        <v>NiskieP</v>
      </c>
      <c r="P22" s="83" t="str">
        <f t="shared" si="2"/>
        <v>Niskie</v>
      </c>
      <c r="Q22" s="84" t="str">
        <f t="shared" si="5"/>
        <v>decyzja ustalająca opłatę</v>
      </c>
    </row>
    <row r="23" spans="1:17" ht="138.75" customHeight="1">
      <c r="A23" s="10"/>
      <c r="B23" s="58" t="s">
        <v>47</v>
      </c>
      <c r="C23" s="63" t="s">
        <v>48</v>
      </c>
      <c r="D23" s="44" t="s">
        <v>14</v>
      </c>
      <c r="E23" s="50"/>
      <c r="F23" s="50" t="s">
        <v>15</v>
      </c>
      <c r="G23" s="79" t="str">
        <f t="shared" si="4"/>
        <v>brak działań</v>
      </c>
      <c r="H23" s="76" t="s">
        <v>124</v>
      </c>
      <c r="I23" s="63" t="s">
        <v>16</v>
      </c>
      <c r="J23" s="59" t="s">
        <v>16</v>
      </c>
      <c r="K23" s="59" t="s">
        <v>16</v>
      </c>
      <c r="L23" s="59" t="s">
        <v>16</v>
      </c>
      <c r="M23" s="44"/>
      <c r="N23" s="44" t="s">
        <v>17</v>
      </c>
      <c r="O23" s="58" t="str">
        <f t="shared" si="1"/>
        <v>NiskieB</v>
      </c>
      <c r="P23" s="80" t="str">
        <f t="shared" si="2"/>
        <v>Niskie</v>
      </c>
      <c r="Q23" s="81" t="str">
        <f t="shared" si="5"/>
        <v>decyzja ustalająca opłatę</v>
      </c>
    </row>
    <row r="24" spans="1:33" ht="163.5" customHeight="1">
      <c r="A24" s="10"/>
      <c r="B24" s="103" t="s">
        <v>49</v>
      </c>
      <c r="C24" s="61" t="s">
        <v>50</v>
      </c>
      <c r="D24" s="45" t="s">
        <v>14</v>
      </c>
      <c r="E24" s="51"/>
      <c r="F24" s="51" t="s">
        <v>15</v>
      </c>
      <c r="G24" s="82" t="str">
        <f t="shared" si="4"/>
        <v>brak działań</v>
      </c>
      <c r="H24" s="75" t="s">
        <v>137</v>
      </c>
      <c r="I24" s="61" t="s">
        <v>16</v>
      </c>
      <c r="J24" s="60" t="s">
        <v>16</v>
      </c>
      <c r="K24" s="60" t="s">
        <v>16</v>
      </c>
      <c r="L24" s="60" t="s">
        <v>16</v>
      </c>
      <c r="M24" s="45"/>
      <c r="N24" s="45" t="s">
        <v>17</v>
      </c>
      <c r="O24" s="64" t="str">
        <f t="shared" si="1"/>
        <v>NiskieB</v>
      </c>
      <c r="P24" s="83" t="str">
        <f t="shared" si="2"/>
        <v>Niskie</v>
      </c>
      <c r="Q24" s="84" t="str">
        <f t="shared" si="5"/>
        <v>decyzja ustalająca opłatę</v>
      </c>
      <c r="AG24" s="15"/>
    </row>
    <row r="25" spans="1:33" ht="129" customHeight="1">
      <c r="A25" s="10"/>
      <c r="B25" s="103"/>
      <c r="C25" s="65" t="s">
        <v>51</v>
      </c>
      <c r="D25" s="45" t="s">
        <v>14</v>
      </c>
      <c r="E25" s="51"/>
      <c r="F25" s="51" t="s">
        <v>15</v>
      </c>
      <c r="G25" s="82" t="str">
        <f t="shared" si="4"/>
        <v>brak działań</v>
      </c>
      <c r="H25" s="75" t="s">
        <v>125</v>
      </c>
      <c r="I25" s="61" t="s">
        <v>16</v>
      </c>
      <c r="J25" s="60" t="s">
        <v>16</v>
      </c>
      <c r="K25" s="60" t="s">
        <v>16</v>
      </c>
      <c r="L25" s="60" t="s">
        <v>16</v>
      </c>
      <c r="M25" s="45"/>
      <c r="N25" s="45" t="s">
        <v>17</v>
      </c>
      <c r="O25" s="64" t="str">
        <f t="shared" si="1"/>
        <v>NiskieB</v>
      </c>
      <c r="P25" s="83" t="str">
        <f t="shared" si="2"/>
        <v>Niskie</v>
      </c>
      <c r="Q25" s="84" t="str">
        <f t="shared" si="5"/>
        <v>decyzja ustalająca opłatę</v>
      </c>
      <c r="AG25" s="15"/>
    </row>
    <row r="26" spans="1:33" ht="116.25" customHeight="1">
      <c r="A26" s="10"/>
      <c r="B26" s="104" t="s">
        <v>52</v>
      </c>
      <c r="C26" s="66" t="s">
        <v>53</v>
      </c>
      <c r="D26" s="44" t="s">
        <v>14</v>
      </c>
      <c r="E26" s="50"/>
      <c r="F26" s="50" t="s">
        <v>15</v>
      </c>
      <c r="G26" s="79" t="str">
        <f t="shared" si="4"/>
        <v>brak działań</v>
      </c>
      <c r="H26" s="76" t="s">
        <v>138</v>
      </c>
      <c r="I26" s="63" t="s">
        <v>16</v>
      </c>
      <c r="J26" s="59" t="s">
        <v>16</v>
      </c>
      <c r="K26" s="59" t="s">
        <v>16</v>
      </c>
      <c r="L26" s="59" t="s">
        <v>16</v>
      </c>
      <c r="M26" s="44"/>
      <c r="N26" s="44" t="s">
        <v>17</v>
      </c>
      <c r="O26" s="58" t="str">
        <f t="shared" si="1"/>
        <v>NiskieB</v>
      </c>
      <c r="P26" s="80" t="str">
        <f t="shared" si="2"/>
        <v>Niskie</v>
      </c>
      <c r="Q26" s="81" t="str">
        <f t="shared" si="5"/>
        <v>decyzja ustalająca opłatę</v>
      </c>
      <c r="AG26" s="15"/>
    </row>
    <row r="27" spans="1:33" ht="409.5" customHeight="1">
      <c r="A27" s="10"/>
      <c r="B27" s="104"/>
      <c r="C27" s="63" t="s">
        <v>54</v>
      </c>
      <c r="D27" s="44" t="s">
        <v>14</v>
      </c>
      <c r="E27" s="50"/>
      <c r="F27" s="50" t="s">
        <v>15</v>
      </c>
      <c r="G27" s="79" t="str">
        <f>IF(F27="wysokie","decyzja administracyjna, mandat karny, decyzja ustalajaca opłatę",IF(F27="Średnie","zalecenia pokontrolne, mandat karny, decyzja ustalająca opłatę","brak działań"))</f>
        <v>brak działań</v>
      </c>
      <c r="H27" s="76" t="s">
        <v>139</v>
      </c>
      <c r="I27" s="46">
        <v>100</v>
      </c>
      <c r="J27" s="50" t="s">
        <v>38</v>
      </c>
      <c r="K27" s="50" t="s">
        <v>39</v>
      </c>
      <c r="L27" s="44"/>
      <c r="M27" s="44"/>
      <c r="N27" s="44" t="s">
        <v>29</v>
      </c>
      <c r="O27" s="58" t="str">
        <f t="shared" si="1"/>
        <v>NiskieN</v>
      </c>
      <c r="P27" s="80" t="str">
        <f t="shared" si="2"/>
        <v>Średnie</v>
      </c>
      <c r="Q27" s="81" t="str">
        <f>IF(AND(D27="Tak",P27="Wysokie"),"decyzja administracyjna, mandat karny, decyzja ustalajaca opłatę",IF(AND(D27="Tak",P27="Średnie"),"zalecenia pokontrolne; mandat karny,decyzja ustalająca opłatę",IF(AND(D27="Tak",P27="Niskie"),"decyzja ustalająca opłatę","brak działań")))</f>
        <v>zalecenia pokontrolne; mandat karny,decyzja ustalająca opłatę</v>
      </c>
      <c r="AG27" s="15"/>
    </row>
    <row r="28" spans="1:33" ht="409.5" customHeight="1">
      <c r="A28" s="10"/>
      <c r="B28" s="64" t="s">
        <v>55</v>
      </c>
      <c r="C28" s="61" t="s">
        <v>56</v>
      </c>
      <c r="D28" s="45" t="s">
        <v>14</v>
      </c>
      <c r="E28" s="51"/>
      <c r="F28" s="51" t="s">
        <v>15</v>
      </c>
      <c r="G28" s="82" t="str">
        <f>IF(F28="wysokie","decyzja administracyjna, mandat karny, decyzja ustalajaca opłatę",IF(F28="Średnie","zalecenia pokontrolne, mandat karny, decyzja ustalająca opłatę","brak działań"))</f>
        <v>brak działań</v>
      </c>
      <c r="H28" s="75" t="s">
        <v>140</v>
      </c>
      <c r="I28" s="47">
        <v>100</v>
      </c>
      <c r="J28" s="51" t="s">
        <v>38</v>
      </c>
      <c r="K28" s="51" t="s">
        <v>39</v>
      </c>
      <c r="L28" s="45"/>
      <c r="M28" s="45"/>
      <c r="N28" s="45" t="s">
        <v>27</v>
      </c>
      <c r="O28" s="64" t="str">
        <f t="shared" si="1"/>
        <v>NiskieP</v>
      </c>
      <c r="P28" s="83" t="str">
        <f t="shared" si="2"/>
        <v>Niskie</v>
      </c>
      <c r="Q28" s="84" t="str">
        <f>IF(AND(D28="Tak",P28="Wysokie"),"decyzja administracyjna, mandat karny, decyzja ustalajaca opłatę",IF(AND(D28="Tak",P28="Średnie"),"zalecenia pokontrolne; mandat karny,decyzja ustalająca opłatę",IF(AND(D28="Tak",P28="Niskie"),"decyzja ustalająca opłatę","brak działań")))</f>
        <v>decyzja ustalająca opłatę</v>
      </c>
      <c r="AG28" s="15"/>
    </row>
    <row r="29" spans="2:17" ht="234" customHeight="1">
      <c r="B29" s="105" t="s">
        <v>57</v>
      </c>
      <c r="C29" s="66" t="s">
        <v>58</v>
      </c>
      <c r="D29" s="44" t="s">
        <v>14</v>
      </c>
      <c r="E29" s="50"/>
      <c r="F29" s="50" t="s">
        <v>15</v>
      </c>
      <c r="G29" s="79" t="str">
        <f>IF(F29="wysokie","decyzja administracyjna, mandat karny, decyzja ustalajaca opłatę",IF(F29="Średnie","zalecenia pokontrolne, mandat karny, decyzja ustalająca opłatę","brak działań"))</f>
        <v>brak działań</v>
      </c>
      <c r="H29" s="76" t="s">
        <v>126</v>
      </c>
      <c r="I29" s="46">
        <v>100</v>
      </c>
      <c r="J29" s="50" t="s">
        <v>38</v>
      </c>
      <c r="K29" s="50" t="s">
        <v>39</v>
      </c>
      <c r="L29" s="44"/>
      <c r="M29" s="44"/>
      <c r="N29" s="44" t="s">
        <v>29</v>
      </c>
      <c r="O29" s="58" t="str">
        <f t="shared" si="1"/>
        <v>NiskieN</v>
      </c>
      <c r="P29" s="80" t="str">
        <f t="shared" si="2"/>
        <v>Średnie</v>
      </c>
      <c r="Q29" s="81" t="str">
        <f>IF(AND(D29="Tak",P29="Wysokie"),"decyzja administracyjna, mandat karny, decyzja ustalajaca opłatę",IF(AND(D29="Tak",P29="Średnie"),"zalecenia pokontrolne; mandat karny,decyzja ustalająca opłatę",IF(AND(D29="Tak",P29="Niskie"),"decyzja ustalająca opłatę","brak działań")))</f>
        <v>zalecenia pokontrolne; mandat karny,decyzja ustalająca opłatę</v>
      </c>
    </row>
    <row r="30" spans="2:18" ht="102.75" customHeight="1">
      <c r="B30" s="105"/>
      <c r="C30" s="63" t="s">
        <v>59</v>
      </c>
      <c r="D30" s="44" t="s">
        <v>14</v>
      </c>
      <c r="E30" s="50"/>
      <c r="F30" s="50" t="s">
        <v>15</v>
      </c>
      <c r="G30" s="79" t="str">
        <f>IF(F30="wysokie","decyzja administracyjna, mandat karny, decyzja ustalajaca opłatę",IF(F30="Średnie","zalecenia pokontrolne, mandat karny, decyzja ustalająca opłatę","brak działań"))</f>
        <v>brak działań</v>
      </c>
      <c r="H30" s="74" t="s">
        <v>127</v>
      </c>
      <c r="I30" s="46">
        <v>100</v>
      </c>
      <c r="J30" s="50" t="s">
        <v>38</v>
      </c>
      <c r="K30" s="50" t="s">
        <v>39</v>
      </c>
      <c r="L30" s="44"/>
      <c r="M30" s="44"/>
      <c r="N30" s="44" t="s">
        <v>17</v>
      </c>
      <c r="O30" s="58" t="str">
        <f t="shared" si="1"/>
        <v>NiskieB</v>
      </c>
      <c r="P30" s="80" t="str">
        <f t="shared" si="2"/>
        <v>Niskie</v>
      </c>
      <c r="Q30" s="81" t="str">
        <f>IF(AND(D30="Tak",P30="Wysokie"),"decyzja administracyjna, mandat karny, decyzja ustalajaca opłatę",IF(AND(D30="Tak",P30="Średnie"),"zalecenia pokontrolne; mandat karny,decyzja ustalająca opłatę",IF(AND(D30="Tak",P30="Niskie"),"decyzja ustalająca opłatę","brak działań")))</f>
        <v>decyzja ustalająca opłatę</v>
      </c>
      <c r="R30" s="12"/>
    </row>
    <row r="31" spans="1:17" s="17" customFormat="1" ht="45.75" customHeight="1">
      <c r="A31" s="16"/>
      <c r="B31" s="67" t="s">
        <v>60</v>
      </c>
      <c r="C31" s="61" t="s">
        <v>61</v>
      </c>
      <c r="D31" s="45" t="s">
        <v>14</v>
      </c>
      <c r="E31" s="51"/>
      <c r="F31" s="51" t="s">
        <v>15</v>
      </c>
      <c r="G31" s="82" t="str">
        <f>IF(F31="wysokie","decyzja administracyjna, decyzja ustalajaca opłatę",IF(F31="Średnie","zalecenia pokontrolne, decyzja ustalająca opłatę","brak działań"))</f>
        <v>brak działań</v>
      </c>
      <c r="H31" s="75" t="s">
        <v>62</v>
      </c>
      <c r="I31" s="61" t="s">
        <v>16</v>
      </c>
      <c r="J31" s="60" t="s">
        <v>16</v>
      </c>
      <c r="K31" s="60" t="s">
        <v>16</v>
      </c>
      <c r="L31" s="60" t="s">
        <v>16</v>
      </c>
      <c r="M31" s="45"/>
      <c r="N31" s="45" t="s">
        <v>17</v>
      </c>
      <c r="O31" s="64" t="str">
        <f t="shared" si="1"/>
        <v>NiskieB</v>
      </c>
      <c r="P31" s="83" t="str">
        <f t="shared" si="2"/>
        <v>Niskie</v>
      </c>
      <c r="Q31" s="84" t="str">
        <f>IF(AND(D31="Tak",P31="Wysokie"),"decyzja administracyjna, decyzja ustalajaca opłatę",IF(AND(D31="Tak",P31="Średnie"),"zalecenia pokontrolne; decyzja ustalająca opłatę",IF(AND(D31="Tak",P31="Niskie"),"decyzja ustalająca opłatę","brak działań")))</f>
        <v>decyzja ustalająca opłatę</v>
      </c>
    </row>
    <row r="32" spans="2:12" ht="15">
      <c r="B32" s="18"/>
      <c r="C32" s="8"/>
      <c r="D32" s="19"/>
      <c r="E32" s="20"/>
      <c r="F32" s="19"/>
      <c r="G32" s="21"/>
      <c r="H32" s="22"/>
      <c r="I32" s="12"/>
      <c r="J32" s="12"/>
      <c r="K32" s="12"/>
      <c r="L32" s="12"/>
    </row>
    <row r="33" spans="2:12" ht="15">
      <c r="B33" s="18"/>
      <c r="C33" s="8"/>
      <c r="D33" s="19"/>
      <c r="E33" s="20"/>
      <c r="F33" s="19"/>
      <c r="G33" s="21"/>
      <c r="H33" s="22"/>
      <c r="I33" s="12"/>
      <c r="J33" s="12"/>
      <c r="K33" s="12"/>
      <c r="L33" s="12"/>
    </row>
    <row r="34" spans="2:12" ht="15">
      <c r="B34" s="18"/>
      <c r="C34" s="8"/>
      <c r="D34" s="19"/>
      <c r="E34" s="20"/>
      <c r="F34" s="19"/>
      <c r="G34" s="21"/>
      <c r="H34" s="22"/>
      <c r="I34" s="12"/>
      <c r="J34" s="12"/>
      <c r="K34" s="12"/>
      <c r="L34" s="12"/>
    </row>
    <row r="35" spans="2:12" ht="15">
      <c r="B35" s="18"/>
      <c r="C35" s="8"/>
      <c r="D35" s="19"/>
      <c r="E35" s="20"/>
      <c r="F35" s="19"/>
      <c r="G35" s="21"/>
      <c r="H35" s="22"/>
      <c r="I35" s="12"/>
      <c r="J35" s="12"/>
      <c r="K35" s="12"/>
      <c r="L35" s="12"/>
    </row>
    <row r="36" spans="2:12" ht="15">
      <c r="B36" s="18"/>
      <c r="C36" s="8"/>
      <c r="D36" s="19"/>
      <c r="E36" s="20"/>
      <c r="F36" s="19"/>
      <c r="G36" s="21"/>
      <c r="H36" s="22"/>
      <c r="I36" s="12"/>
      <c r="J36" s="12"/>
      <c r="K36" s="12"/>
      <c r="L36" s="12"/>
    </row>
    <row r="37" spans="2:12" ht="15">
      <c r="B37" s="18"/>
      <c r="C37" s="8"/>
      <c r="D37" s="19"/>
      <c r="E37" s="20"/>
      <c r="F37" s="19"/>
      <c r="G37" s="21"/>
      <c r="H37" s="22"/>
      <c r="I37" s="12"/>
      <c r="J37" s="12"/>
      <c r="K37" s="12"/>
      <c r="L37" s="12"/>
    </row>
    <row r="38" spans="2:12" ht="15">
      <c r="B38" s="18"/>
      <c r="C38" s="8"/>
      <c r="D38" s="19"/>
      <c r="E38" s="20"/>
      <c r="F38" s="19"/>
      <c r="G38" s="21"/>
      <c r="H38" s="22"/>
      <c r="I38" s="12"/>
      <c r="J38" s="12"/>
      <c r="K38" s="12"/>
      <c r="L38" s="12"/>
    </row>
    <row r="39" spans="2:12" ht="15">
      <c r="B39" s="18"/>
      <c r="C39" s="8"/>
      <c r="D39" s="19"/>
      <c r="E39" s="20"/>
      <c r="F39" s="19"/>
      <c r="G39" s="21"/>
      <c r="H39" s="22"/>
      <c r="I39" s="12"/>
      <c r="J39" s="12"/>
      <c r="K39" s="12"/>
      <c r="L39" s="12"/>
    </row>
    <row r="40" spans="2:12" ht="15">
      <c r="B40" s="18"/>
      <c r="C40" s="8"/>
      <c r="D40" s="19"/>
      <c r="E40" s="20"/>
      <c r="F40" s="19"/>
      <c r="G40" s="21"/>
      <c r="H40" s="22"/>
      <c r="I40" s="12"/>
      <c r="J40" s="12"/>
      <c r="K40" s="12"/>
      <c r="L40" s="12"/>
    </row>
    <row r="41" spans="2:12" ht="15">
      <c r="B41" s="18"/>
      <c r="C41" s="8"/>
      <c r="D41" s="19"/>
      <c r="E41" s="20"/>
      <c r="F41" s="19"/>
      <c r="G41" s="21"/>
      <c r="H41" s="22"/>
      <c r="I41" s="12"/>
      <c r="J41" s="12"/>
      <c r="K41" s="12"/>
      <c r="L41" s="12"/>
    </row>
    <row r="42" spans="2:12" ht="15">
      <c r="B42" s="18"/>
      <c r="C42" s="8"/>
      <c r="D42" s="19"/>
      <c r="E42" s="20"/>
      <c r="F42" s="19"/>
      <c r="G42" s="21"/>
      <c r="H42" s="22"/>
      <c r="I42" s="12"/>
      <c r="J42" s="12"/>
      <c r="K42" s="12"/>
      <c r="L42" s="12"/>
    </row>
    <row r="43" spans="2:8" ht="15">
      <c r="B43" s="18"/>
      <c r="C43" s="8"/>
      <c r="D43" s="19"/>
      <c r="E43" s="20"/>
      <c r="F43" s="19"/>
      <c r="G43" s="21"/>
      <c r="H43" s="22"/>
    </row>
    <row r="44" spans="2:8" ht="15">
      <c r="B44" s="18"/>
      <c r="C44" s="8"/>
      <c r="D44" s="19"/>
      <c r="E44" s="20"/>
      <c r="F44" s="19"/>
      <c r="G44" s="21"/>
      <c r="H44" s="22"/>
    </row>
    <row r="45" spans="2:8" ht="15">
      <c r="B45" s="18"/>
      <c r="C45" s="8"/>
      <c r="D45" s="19"/>
      <c r="E45" s="20"/>
      <c r="F45" s="19"/>
      <c r="G45" s="21"/>
      <c r="H45" s="22"/>
    </row>
  </sheetData>
  <sheetProtection selectLockedCells="1" selectUnlockedCells="1"/>
  <mergeCells count="10">
    <mergeCell ref="B1:E1"/>
    <mergeCell ref="F1:J1"/>
    <mergeCell ref="B3:B6"/>
    <mergeCell ref="B7:B8"/>
    <mergeCell ref="B19:B22"/>
    <mergeCell ref="B24:B25"/>
    <mergeCell ref="B26:B27"/>
    <mergeCell ref="B29:B30"/>
    <mergeCell ref="B9:B13"/>
    <mergeCell ref="B15:B18"/>
  </mergeCells>
  <dataValidations count="8">
    <dataValidation type="list" allowBlank="1" showErrorMessage="1" sqref="I16 I18 I27:I30">
      <formula1>"100"</formula1>
      <formula2>0</formula2>
    </dataValidation>
    <dataValidation type="list" allowBlank="1" showErrorMessage="1" sqref="L16 L18 L27:L30">
      <formula1>"100,150,200,250,300,350,400,450,500,odstąpiono od nałożenia mandatu na podstawie art. 41 KW"</formula1>
      <formula2>0</formula2>
    </dataValidation>
    <dataValidation type="list" showErrorMessage="1" sqref="J16 J18 J27:J30">
      <formula1>"zakres naruszenia"</formula1>
      <formula2>0</formula2>
    </dataValidation>
    <dataValidation type="list" showErrorMessage="1" sqref="K16 K18 K27:K30">
      <formula1>"Sytuacja materialna osoby karanej,zakres naruszenia"</formula1>
      <formula2>0</formula2>
    </dataValidation>
    <dataValidation type="list" allowBlank="1" showErrorMessage="1" sqref="AG24:AG28">
      <formula1>"żŁOBEK"</formula1>
      <formula2>0</formula2>
    </dataValidation>
    <dataValidation type="list" allowBlank="1" showErrorMessage="1" sqref="N3:N31">
      <formula1>"P,B,N"</formula1>
      <formula2>0</formula2>
    </dataValidation>
    <dataValidation type="list" allowBlank="1" showErrorMessage="1" sqref="D3:D31">
      <formula1>"Tak,Nie,Nie dotyczy"</formula1>
      <formula2>0</formula2>
    </dataValidation>
    <dataValidation type="list" allowBlank="1" showErrorMessage="1" sqref="F3:F31">
      <formula1>"Niskie,Średnie,Wysokie"</formula1>
      <formula2>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8" scale="45" r:id="rId1"/>
  <rowBreaks count="2" manualBreakCount="2">
    <brk id="10" max="16" man="1"/>
    <brk id="2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0">
      <selection activeCell="A13" sqref="A13"/>
    </sheetView>
  </sheetViews>
  <sheetFormatPr defaultColWidth="9.140625" defaultRowHeight="12.75"/>
  <cols>
    <col min="1" max="1" width="45.00390625" style="0" customWidth="1"/>
    <col min="2" max="2" width="111.140625" style="0" customWidth="1"/>
    <col min="4" max="4" width="14.7109375" style="0" customWidth="1"/>
    <col min="5" max="5" width="12.00390625" style="0" customWidth="1"/>
  </cols>
  <sheetData>
    <row r="1" ht="12.75">
      <c r="A1" t="s">
        <v>14</v>
      </c>
    </row>
    <row r="2" ht="12.75">
      <c r="A2" t="s">
        <v>63</v>
      </c>
    </row>
    <row r="3" ht="12.75">
      <c r="A3" t="s">
        <v>64</v>
      </c>
    </row>
    <row r="4" ht="12.75">
      <c r="E4" t="s">
        <v>14</v>
      </c>
    </row>
    <row r="5" spans="1:5" ht="12.75">
      <c r="A5" s="23" t="s">
        <v>65</v>
      </c>
      <c r="E5" t="s">
        <v>63</v>
      </c>
    </row>
    <row r="6" spans="1:5" ht="12.75">
      <c r="A6" s="24" t="s">
        <v>66</v>
      </c>
      <c r="B6" s="25" t="s">
        <v>67</v>
      </c>
      <c r="E6" t="s">
        <v>64</v>
      </c>
    </row>
    <row r="7" spans="1:2" ht="12.75">
      <c r="A7" s="24" t="s">
        <v>37</v>
      </c>
      <c r="B7" s="25" t="s">
        <v>68</v>
      </c>
    </row>
    <row r="8" spans="1:2" ht="12.75">
      <c r="A8" s="24" t="s">
        <v>15</v>
      </c>
      <c r="B8" s="25" t="s">
        <v>69</v>
      </c>
    </row>
    <row r="13" ht="12.75">
      <c r="A13" s="26" t="s">
        <v>70</v>
      </c>
    </row>
    <row r="14" spans="1:2" ht="12.75">
      <c r="A14" s="26" t="s">
        <v>71</v>
      </c>
      <c r="B14" s="25" t="s">
        <v>72</v>
      </c>
    </row>
    <row r="15" spans="1:2" ht="12.75">
      <c r="A15" s="26" t="s">
        <v>73</v>
      </c>
      <c r="B15" s="25" t="s">
        <v>74</v>
      </c>
    </row>
    <row r="16" spans="1:2" ht="12.75">
      <c r="A16" s="26" t="s">
        <v>75</v>
      </c>
      <c r="B16" s="25" t="s">
        <v>76</v>
      </c>
    </row>
    <row r="22" ht="12.75">
      <c r="A22" s="27" t="s">
        <v>77</v>
      </c>
    </row>
    <row r="23" spans="1:2" ht="12.75">
      <c r="A23" s="27" t="s">
        <v>78</v>
      </c>
      <c r="B23" s="25" t="s">
        <v>79</v>
      </c>
    </row>
    <row r="24" spans="1:2" ht="12.75">
      <c r="A24" s="27" t="s">
        <v>80</v>
      </c>
      <c r="B24" s="25" t="s">
        <v>81</v>
      </c>
    </row>
    <row r="25" spans="1:2" ht="12.75">
      <c r="A25" s="27" t="s">
        <v>82</v>
      </c>
      <c r="B25" t="s">
        <v>83</v>
      </c>
    </row>
    <row r="29" spans="1:5" ht="13.5" customHeight="1">
      <c r="A29" s="113"/>
      <c r="B29" s="113"/>
      <c r="C29" s="114" t="s">
        <v>70</v>
      </c>
      <c r="D29" s="114"/>
      <c r="E29" s="114"/>
    </row>
    <row r="30" spans="1:5" ht="79.5" customHeight="1">
      <c r="A30" s="113"/>
      <c r="B30" s="113"/>
      <c r="C30" s="28" t="s">
        <v>84</v>
      </c>
      <c r="D30" s="28" t="s">
        <v>85</v>
      </c>
      <c r="E30" s="28" t="s">
        <v>86</v>
      </c>
    </row>
    <row r="31" spans="1:5" ht="63" customHeight="1">
      <c r="A31" s="115" t="s">
        <v>65</v>
      </c>
      <c r="B31" s="28" t="s">
        <v>87</v>
      </c>
      <c r="C31" s="29" t="s">
        <v>88</v>
      </c>
      <c r="D31" s="29" t="s">
        <v>89</v>
      </c>
      <c r="E31" s="30" t="s">
        <v>90</v>
      </c>
    </row>
    <row r="32" spans="1:5" ht="58.5" customHeight="1">
      <c r="A32" s="115"/>
      <c r="B32" s="28" t="s">
        <v>91</v>
      </c>
      <c r="C32" s="30" t="s">
        <v>92</v>
      </c>
      <c r="D32" s="30" t="s">
        <v>93</v>
      </c>
      <c r="E32" s="30" t="s">
        <v>94</v>
      </c>
    </row>
    <row r="33" spans="1:5" ht="85.5" customHeight="1">
      <c r="A33" s="115"/>
      <c r="B33" s="28" t="s">
        <v>95</v>
      </c>
      <c r="C33" s="30" t="s">
        <v>96</v>
      </c>
      <c r="D33" s="31" t="s">
        <v>97</v>
      </c>
      <c r="E33" s="31" t="s">
        <v>98</v>
      </c>
    </row>
    <row r="42" ht="12.75">
      <c r="B42" s="25" t="s">
        <v>99</v>
      </c>
    </row>
    <row r="43" ht="12.75">
      <c r="B43" s="25" t="s">
        <v>100</v>
      </c>
    </row>
    <row r="44" ht="12.75">
      <c r="B44" s="25" t="s">
        <v>101</v>
      </c>
    </row>
    <row r="45" ht="12.75">
      <c r="B45" s="25" t="s">
        <v>102</v>
      </c>
    </row>
    <row r="46" ht="12.75">
      <c r="B46" s="25" t="s">
        <v>103</v>
      </c>
    </row>
    <row r="47" ht="12.75">
      <c r="B47" s="25" t="s">
        <v>104</v>
      </c>
    </row>
    <row r="48" ht="12.75">
      <c r="B48" s="25" t="s">
        <v>105</v>
      </c>
    </row>
  </sheetData>
  <sheetProtection selectLockedCells="1" selectUnlockedCells="1"/>
  <mergeCells count="3">
    <mergeCell ref="A29:B30"/>
    <mergeCell ref="C29:E29"/>
    <mergeCell ref="A31:A3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5"/>
  <sheetViews>
    <sheetView view="pageBreakPreview" zoomScale="90" zoomScaleNormal="60" zoomScaleSheetLayoutView="90" zoomScalePageLayoutView="0" workbookViewId="0" topLeftCell="D1">
      <selection activeCell="E3" sqref="E3:E31"/>
    </sheetView>
  </sheetViews>
  <sheetFormatPr defaultColWidth="9.140625" defaultRowHeight="12.75"/>
  <cols>
    <col min="1" max="1" width="27.28125" style="33" customWidth="1"/>
    <col min="2" max="2" width="43.28125" style="41" customWidth="1"/>
    <col min="3" max="3" width="19.28125" style="41" customWidth="1"/>
    <col min="4" max="4" width="31.7109375" style="34" customWidth="1"/>
    <col min="5" max="5" width="83.8515625" style="35" customWidth="1"/>
    <col min="6" max="6" width="29.7109375" style="42" customWidth="1"/>
    <col min="7" max="7" width="20.140625" style="42" customWidth="1"/>
    <col min="8" max="8" width="31.140625" style="34" customWidth="1"/>
    <col min="9" max="14" width="9.140625" style="6" customWidth="1"/>
    <col min="15" max="15" width="12.00390625" style="6" customWidth="1"/>
    <col min="16" max="24" width="9.140625" style="6" customWidth="1"/>
    <col min="25" max="25" width="17.00390625" style="6" customWidth="1"/>
    <col min="26" max="246" width="9.140625" style="6" customWidth="1"/>
  </cols>
  <sheetData>
    <row r="1" spans="1:8" s="5" customFormat="1" ht="74.25" customHeight="1">
      <c r="A1" s="116" t="s">
        <v>109</v>
      </c>
      <c r="B1" s="116"/>
      <c r="C1" s="116"/>
      <c r="D1" s="116"/>
      <c r="E1" s="32"/>
      <c r="F1" s="32"/>
      <c r="G1" s="36"/>
      <c r="H1" s="36"/>
    </row>
    <row r="2" spans="1:101" s="55" customFormat="1" ht="141.75" customHeight="1">
      <c r="A2" s="52" t="s">
        <v>0</v>
      </c>
      <c r="B2" s="52" t="s">
        <v>1</v>
      </c>
      <c r="C2" s="53" t="s">
        <v>108</v>
      </c>
      <c r="D2" s="52" t="s">
        <v>106</v>
      </c>
      <c r="E2" s="52" t="s">
        <v>4</v>
      </c>
      <c r="F2" s="52" t="s">
        <v>5</v>
      </c>
      <c r="G2" s="52" t="s">
        <v>8</v>
      </c>
      <c r="H2" s="52" t="s">
        <v>107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</row>
    <row r="3" spans="1:101" s="13" customFormat="1" ht="141.75" customHeight="1">
      <c r="A3" s="111" t="s">
        <v>12</v>
      </c>
      <c r="B3" s="57" t="s">
        <v>13</v>
      </c>
      <c r="C3" s="49" t="s">
        <v>63</v>
      </c>
      <c r="D3" s="68" t="str">
        <f>IF(C3="tak","decyzja administracyjna, decyzja ustalajaca opłatę",IF(C3="nie","brak działań"))</f>
        <v>brak działań</v>
      </c>
      <c r="E3" s="69" t="s">
        <v>128</v>
      </c>
      <c r="F3" s="66" t="s">
        <v>16</v>
      </c>
      <c r="G3" s="57" t="s">
        <v>16</v>
      </c>
      <c r="H3" s="48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</row>
    <row r="4" spans="1:101" s="13" customFormat="1" ht="164.25" customHeight="1">
      <c r="A4" s="104"/>
      <c r="B4" s="59" t="s">
        <v>18</v>
      </c>
      <c r="C4" s="44" t="s">
        <v>14</v>
      </c>
      <c r="D4" s="59" t="str">
        <f aca="true" t="shared" si="0" ref="D4:D26">IF(C4="tak","decyzja administracyjna, decyzja ustalajaca opłatę",IF(C4="nie","brak działań"))</f>
        <v>decyzja administracyjna, decyzja ustalajaca opłatę</v>
      </c>
      <c r="E4" s="56" t="s">
        <v>129</v>
      </c>
      <c r="F4" s="63" t="s">
        <v>16</v>
      </c>
      <c r="G4" s="59" t="s">
        <v>16</v>
      </c>
      <c r="H4" s="5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</row>
    <row r="5" spans="1:101" s="13" customFormat="1" ht="141.75" customHeight="1" thickBot="1">
      <c r="A5" s="104"/>
      <c r="B5" s="59" t="s">
        <v>19</v>
      </c>
      <c r="C5" s="44" t="s">
        <v>14</v>
      </c>
      <c r="D5" s="59" t="str">
        <f t="shared" si="0"/>
        <v>decyzja administracyjna, decyzja ustalajaca opłatę</v>
      </c>
      <c r="E5" s="58" t="s">
        <v>130</v>
      </c>
      <c r="F5" s="63" t="s">
        <v>16</v>
      </c>
      <c r="G5" s="59" t="s">
        <v>16</v>
      </c>
      <c r="H5" s="5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</row>
    <row r="6" spans="1:101" s="13" customFormat="1" ht="297.75" customHeight="1">
      <c r="A6" s="104"/>
      <c r="B6" s="59" t="s">
        <v>20</v>
      </c>
      <c r="C6" s="44" t="s">
        <v>14</v>
      </c>
      <c r="D6" s="59" t="str">
        <f t="shared" si="0"/>
        <v>decyzja administracyjna, decyzja ustalajaca opłatę</v>
      </c>
      <c r="E6" s="70" t="s">
        <v>131</v>
      </c>
      <c r="F6" s="63" t="s">
        <v>16</v>
      </c>
      <c r="G6" s="59" t="s">
        <v>16</v>
      </c>
      <c r="H6" s="5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</row>
    <row r="7" spans="1:101" s="13" customFormat="1" ht="141.75" customHeight="1">
      <c r="A7" s="112" t="s">
        <v>21</v>
      </c>
      <c r="B7" s="60" t="s">
        <v>22</v>
      </c>
      <c r="C7" s="45" t="s">
        <v>14</v>
      </c>
      <c r="D7" s="71" t="str">
        <f t="shared" si="0"/>
        <v>decyzja administracyjna, decyzja ustalajaca opłatę</v>
      </c>
      <c r="E7" s="72" t="s">
        <v>113</v>
      </c>
      <c r="F7" s="61" t="s">
        <v>16</v>
      </c>
      <c r="G7" s="60" t="s">
        <v>16</v>
      </c>
      <c r="H7" s="5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</row>
    <row r="8" spans="1:8" ht="170.25" customHeight="1">
      <c r="A8" s="112"/>
      <c r="B8" s="61" t="s">
        <v>23</v>
      </c>
      <c r="C8" s="45" t="s">
        <v>14</v>
      </c>
      <c r="D8" s="71" t="str">
        <f t="shared" si="0"/>
        <v>decyzja administracyjna, decyzja ustalajaca opłatę</v>
      </c>
      <c r="E8" s="64" t="s">
        <v>132</v>
      </c>
      <c r="F8" s="61" t="s">
        <v>16</v>
      </c>
      <c r="G8" s="60" t="s">
        <v>16</v>
      </c>
      <c r="H8" s="51"/>
    </row>
    <row r="9" spans="1:8" ht="148.5" customHeight="1">
      <c r="A9" s="117" t="s">
        <v>24</v>
      </c>
      <c r="B9" s="62" t="s">
        <v>25</v>
      </c>
      <c r="C9" s="44" t="s">
        <v>14</v>
      </c>
      <c r="D9" s="59" t="str">
        <f t="shared" si="0"/>
        <v>decyzja administracyjna, decyzja ustalajaca opłatę</v>
      </c>
      <c r="E9" s="59" t="s">
        <v>114</v>
      </c>
      <c r="F9" s="63" t="s">
        <v>16</v>
      </c>
      <c r="G9" s="63" t="s">
        <v>16</v>
      </c>
      <c r="H9" s="50"/>
    </row>
    <row r="10" spans="1:8" ht="192.75" customHeight="1">
      <c r="A10" s="117"/>
      <c r="B10" s="63" t="s">
        <v>26</v>
      </c>
      <c r="C10" s="44" t="s">
        <v>14</v>
      </c>
      <c r="D10" s="59" t="str">
        <f t="shared" si="0"/>
        <v>decyzja administracyjna, decyzja ustalajaca opłatę</v>
      </c>
      <c r="E10" s="58" t="s">
        <v>133</v>
      </c>
      <c r="F10" s="63" t="s">
        <v>16</v>
      </c>
      <c r="G10" s="59" t="s">
        <v>16</v>
      </c>
      <c r="H10" s="44"/>
    </row>
    <row r="11" spans="1:8" ht="155.25" customHeight="1">
      <c r="A11" s="117"/>
      <c r="B11" s="62" t="s">
        <v>28</v>
      </c>
      <c r="C11" s="44" t="s">
        <v>14</v>
      </c>
      <c r="D11" s="59" t="str">
        <f t="shared" si="0"/>
        <v>decyzja administracyjna, decyzja ustalajaca opłatę</v>
      </c>
      <c r="E11" s="58" t="s">
        <v>134</v>
      </c>
      <c r="F11" s="63" t="s">
        <v>16</v>
      </c>
      <c r="G11" s="59" t="s">
        <v>16</v>
      </c>
      <c r="H11" s="44"/>
    </row>
    <row r="12" spans="1:8" ht="127.5" customHeight="1">
      <c r="A12" s="117"/>
      <c r="B12" s="59" t="s">
        <v>30</v>
      </c>
      <c r="C12" s="44" t="s">
        <v>14</v>
      </c>
      <c r="D12" s="59" t="str">
        <f t="shared" si="0"/>
        <v>decyzja administracyjna, decyzja ustalajaca opłatę</v>
      </c>
      <c r="E12" s="58" t="s">
        <v>115</v>
      </c>
      <c r="F12" s="63" t="s">
        <v>16</v>
      </c>
      <c r="G12" s="59" t="s">
        <v>16</v>
      </c>
      <c r="H12" s="44"/>
    </row>
    <row r="13" spans="1:8" ht="100.5" customHeight="1">
      <c r="A13" s="117"/>
      <c r="B13" s="63" t="s">
        <v>31</v>
      </c>
      <c r="C13" s="44" t="s">
        <v>14</v>
      </c>
      <c r="D13" s="59" t="str">
        <f t="shared" si="0"/>
        <v>decyzja administracyjna, decyzja ustalajaca opłatę</v>
      </c>
      <c r="E13" s="58" t="s">
        <v>116</v>
      </c>
      <c r="F13" s="63" t="s">
        <v>16</v>
      </c>
      <c r="G13" s="59" t="s">
        <v>16</v>
      </c>
      <c r="H13" s="44"/>
    </row>
    <row r="14" spans="1:8" ht="100.5" customHeight="1">
      <c r="A14" s="64" t="s">
        <v>32</v>
      </c>
      <c r="B14" s="61" t="s">
        <v>33</v>
      </c>
      <c r="C14" s="45" t="s">
        <v>14</v>
      </c>
      <c r="D14" s="71" t="str">
        <f t="shared" si="0"/>
        <v>decyzja administracyjna, decyzja ustalajaca opłatę</v>
      </c>
      <c r="E14" s="60" t="s">
        <v>117</v>
      </c>
      <c r="F14" s="61" t="s">
        <v>16</v>
      </c>
      <c r="G14" s="60" t="s">
        <v>16</v>
      </c>
      <c r="H14" s="45"/>
    </row>
    <row r="15" spans="1:8" ht="134.25" customHeight="1">
      <c r="A15" s="104" t="s">
        <v>34</v>
      </c>
      <c r="B15" s="63" t="s">
        <v>35</v>
      </c>
      <c r="C15" s="44" t="s">
        <v>14</v>
      </c>
      <c r="D15" s="59" t="str">
        <f t="shared" si="0"/>
        <v>decyzja administracyjna, decyzja ustalajaca opłatę</v>
      </c>
      <c r="E15" s="58" t="s">
        <v>135</v>
      </c>
      <c r="F15" s="63" t="s">
        <v>16</v>
      </c>
      <c r="G15" s="59" t="s">
        <v>16</v>
      </c>
      <c r="H15" s="44"/>
    </row>
    <row r="16" spans="1:8" ht="134.25" customHeight="1">
      <c r="A16" s="104"/>
      <c r="B16" s="63" t="s">
        <v>36</v>
      </c>
      <c r="C16" s="44" t="s">
        <v>14</v>
      </c>
      <c r="D16" s="59" t="str">
        <f>IF(C16="tak","zalecenia pokontrolne decyzja ustalajaca opłatę",IF(C16="nie","brak działań"))</f>
        <v>zalecenia pokontrolne decyzja ustalajaca opłatę</v>
      </c>
      <c r="E16" s="58" t="s">
        <v>118</v>
      </c>
      <c r="F16" s="46">
        <v>100</v>
      </c>
      <c r="G16" s="44"/>
      <c r="H16" s="44"/>
    </row>
    <row r="17" spans="1:8" ht="134.25" customHeight="1">
      <c r="A17" s="104"/>
      <c r="B17" s="63" t="s">
        <v>40</v>
      </c>
      <c r="C17" s="44" t="s">
        <v>14</v>
      </c>
      <c r="D17" s="59" t="str">
        <f t="shared" si="0"/>
        <v>decyzja administracyjna, decyzja ustalajaca opłatę</v>
      </c>
      <c r="E17" s="58" t="s">
        <v>136</v>
      </c>
      <c r="F17" s="63" t="s">
        <v>16</v>
      </c>
      <c r="G17" s="59" t="s">
        <v>16</v>
      </c>
      <c r="H17" s="44"/>
    </row>
    <row r="18" spans="1:8" ht="134.25" customHeight="1">
      <c r="A18" s="104"/>
      <c r="B18" s="59" t="s">
        <v>41</v>
      </c>
      <c r="C18" s="44" t="s">
        <v>14</v>
      </c>
      <c r="D18" s="59" t="str">
        <f>IF(C18="tak","zalecenia pokontrolne, decyzja ustalajaca opłatę",IF(C18="nie","brak działań"))</f>
        <v>zalecenia pokontrolne, decyzja ustalajaca opłatę</v>
      </c>
      <c r="E18" s="58" t="s">
        <v>119</v>
      </c>
      <c r="F18" s="46">
        <v>100</v>
      </c>
      <c r="G18" s="44"/>
      <c r="H18" s="44"/>
    </row>
    <row r="19" spans="1:8" ht="99.75" customHeight="1">
      <c r="A19" s="103" t="s">
        <v>42</v>
      </c>
      <c r="B19" s="61" t="s">
        <v>43</v>
      </c>
      <c r="C19" s="45" t="s">
        <v>14</v>
      </c>
      <c r="D19" s="71" t="str">
        <f t="shared" si="0"/>
        <v>decyzja administracyjna, decyzja ustalajaca opłatę</v>
      </c>
      <c r="E19" s="64" t="s">
        <v>120</v>
      </c>
      <c r="F19" s="61" t="s">
        <v>16</v>
      </c>
      <c r="G19" s="60" t="s">
        <v>16</v>
      </c>
      <c r="H19" s="45"/>
    </row>
    <row r="20" spans="1:8" ht="99.75" customHeight="1">
      <c r="A20" s="103"/>
      <c r="B20" s="61" t="s">
        <v>44</v>
      </c>
      <c r="C20" s="45" t="s">
        <v>14</v>
      </c>
      <c r="D20" s="71" t="str">
        <f t="shared" si="0"/>
        <v>decyzja administracyjna, decyzja ustalajaca opłatę</v>
      </c>
      <c r="E20" s="64" t="s">
        <v>121</v>
      </c>
      <c r="F20" s="61" t="s">
        <v>16</v>
      </c>
      <c r="G20" s="60" t="s">
        <v>16</v>
      </c>
      <c r="H20" s="45"/>
    </row>
    <row r="21" spans="1:8" ht="99.75" customHeight="1">
      <c r="A21" s="103"/>
      <c r="B21" s="61" t="s">
        <v>45</v>
      </c>
      <c r="C21" s="45" t="s">
        <v>14</v>
      </c>
      <c r="D21" s="71" t="str">
        <f t="shared" si="0"/>
        <v>decyzja administracyjna, decyzja ustalajaca opłatę</v>
      </c>
      <c r="E21" s="64" t="s">
        <v>122</v>
      </c>
      <c r="F21" s="61" t="s">
        <v>16</v>
      </c>
      <c r="G21" s="60" t="s">
        <v>16</v>
      </c>
      <c r="H21" s="45"/>
    </row>
    <row r="22" spans="1:8" ht="135.75" customHeight="1">
      <c r="A22" s="103"/>
      <c r="B22" s="61" t="s">
        <v>46</v>
      </c>
      <c r="C22" s="45" t="s">
        <v>14</v>
      </c>
      <c r="D22" s="71" t="str">
        <f t="shared" si="0"/>
        <v>decyzja administracyjna, decyzja ustalajaca opłatę</v>
      </c>
      <c r="E22" s="64" t="s">
        <v>123</v>
      </c>
      <c r="F22" s="61" t="s">
        <v>16</v>
      </c>
      <c r="G22" s="60" t="s">
        <v>16</v>
      </c>
      <c r="H22" s="45"/>
    </row>
    <row r="23" spans="1:8" ht="138.75" customHeight="1">
      <c r="A23" s="58" t="s">
        <v>47</v>
      </c>
      <c r="B23" s="63" t="s">
        <v>48</v>
      </c>
      <c r="C23" s="44" t="s">
        <v>14</v>
      </c>
      <c r="D23" s="59" t="str">
        <f t="shared" si="0"/>
        <v>decyzja administracyjna, decyzja ustalajaca opłatę</v>
      </c>
      <c r="E23" s="58" t="s">
        <v>124</v>
      </c>
      <c r="F23" s="63" t="s">
        <v>16</v>
      </c>
      <c r="G23" s="59" t="s">
        <v>16</v>
      </c>
      <c r="H23" s="44"/>
    </row>
    <row r="24" spans="1:8" ht="219.75" customHeight="1">
      <c r="A24" s="103" t="s">
        <v>49</v>
      </c>
      <c r="B24" s="61" t="s">
        <v>50</v>
      </c>
      <c r="C24" s="45" t="s">
        <v>14</v>
      </c>
      <c r="D24" s="71" t="str">
        <f t="shared" si="0"/>
        <v>decyzja administracyjna, decyzja ustalajaca opłatę</v>
      </c>
      <c r="E24" s="64" t="s">
        <v>137</v>
      </c>
      <c r="F24" s="61" t="s">
        <v>16</v>
      </c>
      <c r="G24" s="60" t="s">
        <v>16</v>
      </c>
      <c r="H24" s="45"/>
    </row>
    <row r="25" spans="1:8" ht="129" customHeight="1">
      <c r="A25" s="103"/>
      <c r="B25" s="65" t="s">
        <v>51</v>
      </c>
      <c r="C25" s="45" t="s">
        <v>14</v>
      </c>
      <c r="D25" s="71" t="str">
        <f t="shared" si="0"/>
        <v>decyzja administracyjna, decyzja ustalajaca opłatę</v>
      </c>
      <c r="E25" s="64" t="s">
        <v>125</v>
      </c>
      <c r="F25" s="61" t="s">
        <v>16</v>
      </c>
      <c r="G25" s="60" t="s">
        <v>16</v>
      </c>
      <c r="H25" s="45"/>
    </row>
    <row r="26" spans="1:8" ht="116.25" customHeight="1">
      <c r="A26" s="104" t="s">
        <v>52</v>
      </c>
      <c r="B26" s="66" t="s">
        <v>53</v>
      </c>
      <c r="C26" s="44" t="s">
        <v>14</v>
      </c>
      <c r="D26" s="59" t="str">
        <f t="shared" si="0"/>
        <v>decyzja administracyjna, decyzja ustalajaca opłatę</v>
      </c>
      <c r="E26" s="58" t="s">
        <v>138</v>
      </c>
      <c r="F26" s="63" t="s">
        <v>16</v>
      </c>
      <c r="G26" s="59" t="s">
        <v>16</v>
      </c>
      <c r="H26" s="44"/>
    </row>
    <row r="27" spans="1:8" ht="409.5" customHeight="1">
      <c r="A27" s="104"/>
      <c r="B27" s="63" t="s">
        <v>54</v>
      </c>
      <c r="C27" s="44" t="s">
        <v>14</v>
      </c>
      <c r="D27" s="59" t="str">
        <f>IF(C27="tak","zalecenia pokontrolne, decyzja ustalajaca opłatę",IF(C27="nie","brak działań"))</f>
        <v>zalecenia pokontrolne, decyzja ustalajaca opłatę</v>
      </c>
      <c r="E27" s="58" t="s">
        <v>139</v>
      </c>
      <c r="F27" s="73">
        <v>100</v>
      </c>
      <c r="G27" s="58"/>
      <c r="H27" s="44"/>
    </row>
    <row r="28" spans="1:8" ht="409.5" customHeight="1">
      <c r="A28" s="64" t="s">
        <v>55</v>
      </c>
      <c r="B28" s="61" t="s">
        <v>56</v>
      </c>
      <c r="C28" s="45" t="s">
        <v>14</v>
      </c>
      <c r="D28" s="71" t="str">
        <f>IF(C28="tak","zalecenia pokontrolne, decyzja ustalajaca opłatę",IF(C28="nie","brak działań"))</f>
        <v>zalecenia pokontrolne, decyzja ustalajaca opłatę</v>
      </c>
      <c r="E28" s="64" t="s">
        <v>140</v>
      </c>
      <c r="F28" s="47">
        <v>100</v>
      </c>
      <c r="G28" s="45"/>
      <c r="H28" s="45"/>
    </row>
    <row r="29" spans="1:8" ht="234" customHeight="1">
      <c r="A29" s="105" t="s">
        <v>57</v>
      </c>
      <c r="B29" s="66" t="s">
        <v>58</v>
      </c>
      <c r="C29" s="44" t="s">
        <v>14</v>
      </c>
      <c r="D29" s="59" t="str">
        <f>IF(C29="tak","zalecenia pokontrolne, decyzja ustalajaca opłatę",IF(C29="nie","brak działań"))</f>
        <v>zalecenia pokontrolne, decyzja ustalajaca opłatę</v>
      </c>
      <c r="E29" s="58" t="s">
        <v>126</v>
      </c>
      <c r="F29" s="46">
        <v>100</v>
      </c>
      <c r="G29" s="44"/>
      <c r="H29" s="44"/>
    </row>
    <row r="30" spans="1:9" ht="123.75" customHeight="1">
      <c r="A30" s="105"/>
      <c r="B30" s="63" t="s">
        <v>59</v>
      </c>
      <c r="C30" s="44" t="s">
        <v>14</v>
      </c>
      <c r="D30" s="59" t="str">
        <f>IF(C30="tak","zalecenia pokontrolne, decyzja ustalajaca opłatę",IF(C30="nie","brak działań"))</f>
        <v>zalecenia pokontrolne, decyzja ustalajaca opłatę</v>
      </c>
      <c r="E30" s="74" t="s">
        <v>127</v>
      </c>
      <c r="F30" s="46">
        <v>100</v>
      </c>
      <c r="G30" s="44"/>
      <c r="H30" s="44"/>
      <c r="I30" s="12"/>
    </row>
    <row r="31" spans="1:8" s="17" customFormat="1" ht="45.75" customHeight="1">
      <c r="A31" s="67" t="s">
        <v>60</v>
      </c>
      <c r="B31" s="61" t="s">
        <v>61</v>
      </c>
      <c r="C31" s="45" t="s">
        <v>14</v>
      </c>
      <c r="D31" s="60"/>
      <c r="E31" s="64" t="s">
        <v>62</v>
      </c>
      <c r="F31" s="61" t="s">
        <v>16</v>
      </c>
      <c r="G31" s="60" t="s">
        <v>16</v>
      </c>
      <c r="H31" s="45"/>
    </row>
    <row r="32" spans="1:8" ht="15.75">
      <c r="A32" s="37"/>
      <c r="B32" s="32"/>
      <c r="C32" s="32"/>
      <c r="D32" s="37"/>
      <c r="E32" s="38"/>
      <c r="F32" s="38"/>
      <c r="G32" s="38"/>
      <c r="H32" s="39"/>
    </row>
    <row r="33" spans="1:8" ht="15.75">
      <c r="A33" s="37"/>
      <c r="B33" s="32"/>
      <c r="C33" s="32"/>
      <c r="D33" s="37"/>
      <c r="E33" s="38"/>
      <c r="F33" s="38"/>
      <c r="G33" s="38"/>
      <c r="H33" s="39"/>
    </row>
    <row r="34" spans="1:8" ht="15.75">
      <c r="A34" s="37"/>
      <c r="B34" s="32"/>
      <c r="C34" s="32"/>
      <c r="D34" s="37"/>
      <c r="E34" s="38"/>
      <c r="F34" s="38"/>
      <c r="G34" s="38"/>
      <c r="H34" s="39"/>
    </row>
    <row r="35" spans="1:8" ht="15.75">
      <c r="A35" s="37"/>
      <c r="B35" s="32"/>
      <c r="C35" s="32"/>
      <c r="D35" s="37"/>
      <c r="E35" s="38"/>
      <c r="F35" s="38"/>
      <c r="G35" s="38"/>
      <c r="H35" s="39"/>
    </row>
    <row r="36" spans="1:8" ht="15.75">
      <c r="A36" s="37"/>
      <c r="B36" s="32"/>
      <c r="C36" s="32"/>
      <c r="D36" s="37"/>
      <c r="E36" s="38"/>
      <c r="F36" s="38"/>
      <c r="G36" s="38"/>
      <c r="H36" s="39"/>
    </row>
    <row r="37" spans="1:8" ht="15.75">
      <c r="A37" s="37"/>
      <c r="B37" s="32"/>
      <c r="C37" s="32"/>
      <c r="D37" s="37"/>
      <c r="E37" s="38"/>
      <c r="F37" s="38"/>
      <c r="G37" s="38"/>
      <c r="H37" s="39"/>
    </row>
    <row r="38" spans="1:8" ht="15.75">
      <c r="A38" s="37"/>
      <c r="B38" s="32"/>
      <c r="C38" s="32"/>
      <c r="D38" s="37"/>
      <c r="E38" s="38"/>
      <c r="F38" s="38"/>
      <c r="G38" s="38"/>
      <c r="H38" s="39"/>
    </row>
    <row r="39" spans="1:8" ht="15.75">
      <c r="A39" s="37"/>
      <c r="B39" s="32"/>
      <c r="C39" s="32"/>
      <c r="D39" s="37"/>
      <c r="E39" s="38"/>
      <c r="F39" s="38"/>
      <c r="G39" s="38"/>
      <c r="H39" s="39"/>
    </row>
    <row r="40" spans="1:8" ht="15.75">
      <c r="A40" s="37"/>
      <c r="B40" s="32"/>
      <c r="C40" s="32"/>
      <c r="D40" s="37"/>
      <c r="E40" s="38"/>
      <c r="F40" s="38"/>
      <c r="G40" s="38"/>
      <c r="H40" s="39"/>
    </row>
    <row r="41" spans="1:8" ht="15.75">
      <c r="A41" s="37"/>
      <c r="B41" s="32"/>
      <c r="C41" s="32"/>
      <c r="D41" s="37"/>
      <c r="E41" s="38"/>
      <c r="F41" s="38"/>
      <c r="G41" s="38"/>
      <c r="H41" s="39"/>
    </row>
    <row r="42" spans="1:8" ht="15.75">
      <c r="A42" s="37"/>
      <c r="B42" s="32"/>
      <c r="C42" s="32"/>
      <c r="D42" s="37"/>
      <c r="E42" s="38"/>
      <c r="F42" s="38"/>
      <c r="G42" s="38"/>
      <c r="H42" s="39"/>
    </row>
    <row r="43" spans="1:8" ht="15.75">
      <c r="A43" s="37"/>
      <c r="B43" s="32"/>
      <c r="C43" s="32"/>
      <c r="D43" s="37"/>
      <c r="E43" s="38"/>
      <c r="F43" s="40"/>
      <c r="G43" s="40"/>
      <c r="H43" s="39"/>
    </row>
    <row r="44" spans="1:8" ht="15.75">
      <c r="A44" s="37"/>
      <c r="B44" s="32"/>
      <c r="C44" s="32"/>
      <c r="D44" s="37"/>
      <c r="E44" s="38"/>
      <c r="F44" s="40"/>
      <c r="G44" s="40"/>
      <c r="H44" s="39"/>
    </row>
    <row r="45" spans="1:8" ht="15.75">
      <c r="A45" s="37"/>
      <c r="B45" s="32"/>
      <c r="C45" s="32"/>
      <c r="D45" s="37"/>
      <c r="E45" s="38"/>
      <c r="F45" s="40"/>
      <c r="G45" s="40"/>
      <c r="H45" s="39"/>
    </row>
  </sheetData>
  <sheetProtection selectLockedCells="1" selectUnlockedCells="1"/>
  <mergeCells count="9">
    <mergeCell ref="A24:A25"/>
    <mergeCell ref="A26:A27"/>
    <mergeCell ref="A29:A30"/>
    <mergeCell ref="A1:D1"/>
    <mergeCell ref="A3:A6"/>
    <mergeCell ref="A7:A8"/>
    <mergeCell ref="A9:A13"/>
    <mergeCell ref="A15:A18"/>
    <mergeCell ref="A19:A22"/>
  </mergeCells>
  <dataValidations count="3">
    <dataValidation type="list" allowBlank="1" showErrorMessage="1" sqref="F16 F18 F27:F30">
      <formula1>"100"</formula1>
      <formula2>0</formula2>
    </dataValidation>
    <dataValidation type="list" allowBlank="1" showErrorMessage="1" sqref="G16 G18 G27:G30">
      <formula1>"100,150,200,250,300,350,400,450,500,odstąpiono od nałożenia mandatu na podstawie art. 41 KW"</formula1>
      <formula2>0</formula2>
    </dataValidation>
    <dataValidation type="list" allowBlank="1" showErrorMessage="1" sqref="C3:C31">
      <formula1>"Tak,Nie,Nie dotyczy"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46" r:id="rId1"/>
  <rowBreaks count="3" manualBreakCount="3">
    <brk id="13" max="7" man="1"/>
    <brk id="22" max="7" man="1"/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Holik</dc:creator>
  <cp:keywords/>
  <dc:description/>
  <cp:lastModifiedBy>Jadwiga Holik</cp:lastModifiedBy>
  <cp:lastPrinted>2015-03-30T12:20:33Z</cp:lastPrinted>
  <dcterms:created xsi:type="dcterms:W3CDTF">2017-08-30T12:10:00Z</dcterms:created>
  <dcterms:modified xsi:type="dcterms:W3CDTF">2017-08-30T12:10:00Z</dcterms:modified>
  <cp:category/>
  <cp:version/>
  <cp:contentType/>
  <cp:contentStatus/>
</cp:coreProperties>
</file>